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207" documentId="13_ncr:1_{F6CB121F-512D-4AA6-A0C1-0FB36C537598}" xr6:coauthVersionLast="47" xr6:coauthVersionMax="47" xr10:uidLastSave="{E6AC35DB-6FED-4E33-BCFC-94377E2DDA3E}"/>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6" i="5"/>
  <c r="B6" i="5"/>
  <c r="G6" i="5"/>
  <c r="I6" i="5"/>
  <c r="J6"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5" i="5"/>
  <c r="B7" i="5"/>
  <c r="B8" i="5"/>
  <c r="B9" i="5"/>
  <c r="B10" i="5"/>
  <c r="B11" i="5"/>
  <c r="B12" i="5"/>
  <c r="B13" i="5"/>
  <c r="B14" i="5"/>
  <c r="B15" i="5"/>
  <c r="B16" i="5"/>
  <c r="B17" i="5"/>
  <c r="B18" i="5"/>
  <c r="B19" i="5"/>
  <c r="B20" i="5"/>
  <c r="B21" i="5"/>
  <c r="B22"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<sst xmlns="http://schemas.openxmlformats.org/spreadsheetml/2006/main" count="180273" uniqueCount="39122">
  <si>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</si>
  <si>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</si>
  <si>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</si>
  <si>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</si>
  <si>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</si>
  <si>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</si>
  <si>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</si>
  <si>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</si>
  <si>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</si>
  <si>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</si>
  <si>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</si>
  <si>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</si>
  <si>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</si>
  <si>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</si>
  <si>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</si>
  <si>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</si>
  <si>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</si>
  <si>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</si>
  <si>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</si>
  <si>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</si>
  <si>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</si>
  <si>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</si>
  <si>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</si>
  <si>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</si>
  <si>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</si>
  <si>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</si>
  <si>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</si>
  <si>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</si>
  <si>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</si>
  <si>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</si>
  <si>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</si>
  <si>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</si>
  <si>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</si>
  <si>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</si>
  <si>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</si>
  <si>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</si>
  <si>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</si>
  <si>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</si>
  <si>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</si>
  <si>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</si>
  <si>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</si>
  <si>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</si>
  <si>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</si>
  <si>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</si>
  <si>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</si>
  <si>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</si>
  <si>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</si>
  <si>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</si>
  <si>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</si>
  <si>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</si>
  <si>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</si>
  <si>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</si>
  <si>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</si>
  <si>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</si>
  <si>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</si>
  <si>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</si>
  <si>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</si>
  <si>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</si>
  <si>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</si>
  <si>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</si>
  <si>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</si>
  <si>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</si>
  <si>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</si>
  <si>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</si>
  <si>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</si>
  <si>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</si>
  <si>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</si>
  <si>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</si>
  <si>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</si>
  <si>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</si>
  <si>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</si>
  <si>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</si>
  <si>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</si>
  <si>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</si>
  <si>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</si>
  <si>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</si>
  <si>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</si>
  <si>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</si>
  <si>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</si>
  <si>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</si>
  <si>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</si>
  <si>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</si>
  <si>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</si>
  <si>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</si>
  <si>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</si>
  <si>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</si>
  <si>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</si>
  <si>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</si>
  <si>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</si>
  <si>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</si>
  <si>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</si>
  <si>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</si>
  <si>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</si>
  <si>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</si>
  <si>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</si>
  <si>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</si>
  <si>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</si>
  <si>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</si>
  <si>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</si>
  <si>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</si>
  <si>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</si>
  <si>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</si>
  <si>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</si>
  <si>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</si>
  <si>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</si>
  <si>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</si>
  <si>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</si>
  <si>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</si>
  <si>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</si>
  <si>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</si>
  <si>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</si>
  <si>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</si>
  <si>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</si>
  <si>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</si>
  <si>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</si>
  <si>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</si>
  <si>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</si>
  <si>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</si>
  <si>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</si>
  <si>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</si>
  <si>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</si>
  <si>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</si>
  <si>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</si>
  <si>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</si>
  <si>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</si>
  <si>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</si>
  <si>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</si>
  <si>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</si>
  <si>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</si>
  <si>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</si>
  <si>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</si>
  <si>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</si>
  <si>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</si>
  <si>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</si>
  <si>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</si>
  <si>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</si>
  <si>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</si>
  <si>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</si>
  <si>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</si>
  <si>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</si>
  <si>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</si>
  <si>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</si>
  <si>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</si>
  <si>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</si>
  <si>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</si>
  <si>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</si>
  <si>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</si>
  <si>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</si>
  <si>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</si>
  <si>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</si>
  <si>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</si>
  <si>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</si>
  <si>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</si>
  <si>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</si>
  <si>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</si>
  <si>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</si>
  <si>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</si>
  <si>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</si>
  <si>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</si>
  <si>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</si>
  <si>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</si>
  <si>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</si>
  <si>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</si>
  <si>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</si>
  <si>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</si>
  <si>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</si>
  <si>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</si>
  <si>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</si>
  <si>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</si>
  <si>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</si>
  <si>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</si>
  <si>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</si>
  <si>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</si>
  <si>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</si>
  <si>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</si>
  <si>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</si>
  <si>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</si>
  <si>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</si>
  <si>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</si>
  <si>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</si>
  <si>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</si>
  <si>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</si>
  <si>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</si>
  <si>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</si>
  <si>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</si>
  <si>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</si>
  <si>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</si>
  <si>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</si>
  <si>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</si>
  <si>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</si>
  <si>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</si>
  <si>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</si>
  <si>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</si>
  <si>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</si>
  <si>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</si>
  <si>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</si>
  <si>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</si>
  <si>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</si>
  <si>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</si>
  <si>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</si>
  <si>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</si>
  <si>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</si>
  <si>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</si>
  <si>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</si>
  <si>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</si>
  <si>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</si>
  <si>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</si>
  <si>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</si>
  <si>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</si>
  <si>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</si>
  <si>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</si>
  <si>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</si>
  <si>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</si>
  <si>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</si>
  <si>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</si>
  <si>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</si>
  <si>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</si>
  <si>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</si>
  <si>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</si>
  <si>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</si>
  <si>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</si>
  <si>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</si>
  <si>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</si>
  <si>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</si>
  <si>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</si>
  <si>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</si>
  <si>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</si>
  <si>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</si>
  <si>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</si>
  <si>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</si>
  <si>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</si>
  <si>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</si>
  <si>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</si>
  <si>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</si>
  <si>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</si>
  <si>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</si>
  <si>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</si>
  <si>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</si>
  <si>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</si>
  <si>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</si>
  <si>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</si>
  <si>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</si>
  <si>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</si>
  <si>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</si>
  <si>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</si>
  <si>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</si>
  <si>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</si>
  <si>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</si>
  <si>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</si>
  <si>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</si>
  <si>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</si>
  <si>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</si>
  <si>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</si>
  <si>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</si>
  <si>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</si>
  <si>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</si>
  <si>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</si>
  <si>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</si>
  <si>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</si>
  <si>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</si>
  <si>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</si>
  <si>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</si>
  <si>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</si>
  <si>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</si>
  <si>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</si>
  <si>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</si>
  <si>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</si>
  <si>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</si>
  <si>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</si>
  <si>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</si>
  <si>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</si>
  <si>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</si>
  <si>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</si>
  <si>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</si>
  <si>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</si>
  <si>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</si>
  <si>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</si>
  <si>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</si>
  <si>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</si>
  <si>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</si>
  <si>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</si>
  <si>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</si>
  <si>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</si>
  <si>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</si>
  <si>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</si>
  <si>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</si>
  <si>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</si>
  <si>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</si>
  <si>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</si>
  <si>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</si>
  <si>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</si>
  <si>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</si>
  <si>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</si>
  <si>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</si>
  <si>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</si>
  <si>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</si>
  <si>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</si>
  <si>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</si>
  <si>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</si>
  <si>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</si>
  <si>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</si>
  <si>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</si>
  <si>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</si>
  <si>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</si>
  <si>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</si>
  <si>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</si>
  <si>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</si>
  <si>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</si>
  <si>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</si>
  <si>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</si>
  <si>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</si>
  <si>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</si>
  <si>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</si>
  <si>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</si>
  <si>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</si>
  <si>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</si>
  <si>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</si>
  <si>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</si>
  <si>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</si>
  <si>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</si>
  <si>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</si>
  <si>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</si>
  <si>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</si>
  <si>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</si>
  <si>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</si>
  <si>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</si>
  <si>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</si>
  <si>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</si>
  <si>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</si>
  <si>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</si>
  <si>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</si>
  <si>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</si>
  <si>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</si>
  <si>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</si>
  <si>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</si>
  <si>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</si>
  <si>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</si>
  <si>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</si>
  <si>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</si>
  <si>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</si>
  <si>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</si>
  <si>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</si>
  <si>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</si>
  <si>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</si>
  <si>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</si>
  <si>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</si>
  <si>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</si>
  <si>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</si>
  <si>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</si>
  <si>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</si>
  <si>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</si>
  <si>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</si>
  <si>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</si>
  <si>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</si>
  <si>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</si>
  <si>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</si>
  <si>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</si>
  <si>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</si>
  <si>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</si>
  <si>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</si>
  <si>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</si>
  <si>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</si>
  <si>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</si>
  <si>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</si>
  <si>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</si>
  <si>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</si>
  <si>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</si>
  <si>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</si>
  <si>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</si>
  <si>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</si>
  <si>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</si>
  <si>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</si>
  <si>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</si>
  <si>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</si>
  <si>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</si>
  <si>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</si>
  <si>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</si>
  <si>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</si>
  <si>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</si>
  <si>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</si>
  <si>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</si>
  <si>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</si>
  <si>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</si>
  <si>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</si>
  <si>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</si>
  <si>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</si>
  <si>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</si>
  <si>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</si>
  <si>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</si>
  <si>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</si>
  <si>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</si>
  <si>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</si>
  <si>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</si>
  <si>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</si>
  <si>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</si>
  <si>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</si>
  <si>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</si>
  <si>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</si>
  <si>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</si>
  <si>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</si>
  <si>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</si>
  <si>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</si>
  <si>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</si>
  <si>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</si>
  <si>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</si>
  <si>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</si>
  <si>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</si>
  <si>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</si>
  <si>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</si>
  <si>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</si>
  <si>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</si>
  <si>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</si>
  <si>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</si>
  <si>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</si>
  <si>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</si>
  <si>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</si>
  <si>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</si>
  <si>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</si>
  <si>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</si>
  <si>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</si>
  <si>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</si>
  <si>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</si>
  <si>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</si>
  <si>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</si>
  <si>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</si>
  <si>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</si>
  <si>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</si>
  <si>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</si>
  <si>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</si>
  <si>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</si>
  <si>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</si>
  <si>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</si>
  <si>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</si>
  <si>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</si>
  <si>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</si>
  <si>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</si>
  <si>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</si>
  <si>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</si>
  <si>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</si>
  <si>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</si>
  <si>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</si>
  <si>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</si>
  <si>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</si>
  <si>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</si>
  <si>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</si>
  <si>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</si>
  <si>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</si>
  <si>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</si>
  <si>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</si>
  <si>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</si>
  <si>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</si>
  <si>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</si>
  <si>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</si>
  <si>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</si>
  <si>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</si>
  <si>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</si>
  <si>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</si>
  <si>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</si>
  <si>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</si>
  <si>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</si>
  <si>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</si>
  <si>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</si>
  <si>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</si>
  <si>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</si>
  <si>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</si>
  <si>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</si>
  <si>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</si>
  <si>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</si>
  <si>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</si>
  <si>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</si>
  <si>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</si>
  <si>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</si>
  <si>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</si>
  <si>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</si>
  <si>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</si>
  <si>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</si>
  <si>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</si>
  <si>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</si>
  <si>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</si>
  <si>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</si>
  <si>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</si>
  <si>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</si>
  <si>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</si>
  <si>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</si>
  <si>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</si>
  <si>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</si>
  <si>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</si>
  <si>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</si>
  <si>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</si>
  <si>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</si>
  <si>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</si>
  <si>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</si>
  <si>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</si>
  <si>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</si>
  <si>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</si>
  <si>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</si>
  <si>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</si>
  <si>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</si>
  <si>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</si>
  <si>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</si>
  <si>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</si>
  <si>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</si>
  <si>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</si>
  <si>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</si>
  <si>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</si>
  <si>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</si>
  <si>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</si>
  <si>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</si>
  <si>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</si>
  <si>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</si>
  <si>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</si>
  <si>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</si>
  <si>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</si>
  <si>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</si>
  <si>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</si>
  <si>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</si>
  <si>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</si>
  <si>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</si>
  <si>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</si>
  <si>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</si>
  <si>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</si>
  <si>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</si>
  <si>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</si>
  <si>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</si>
  <si>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</si>
  <si>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</si>
  <si>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</si>
  <si>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</si>
  <si>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</si>
  <si>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</si>
  <si>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</si>
  <si>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</si>
  <si>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</si>
  <si>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</si>
  <si>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</si>
  <si>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</si>
  <si>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</si>
  <si>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</si>
  <si>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</si>
  <si>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</si>
  <si>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</si>
  <si>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</si>
  <si>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</si>
  <si>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</si>
  <si>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</si>
  <si>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</si>
  <si>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</si>
  <si>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</si>
  <si>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</si>
  <si>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</si>
  <si>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</si>
  <si>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</si>
  <si>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</si>
  <si>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</si>
  <si>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</si>
  <si>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</si>
  <si>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</si>
  <si>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</si>
  <si>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</si>
  <si>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</si>
  <si>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</si>
  <si>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</si>
  <si>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</si>
  <si>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</si>
  <si>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</si>
  <si>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</si>
  <si>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</si>
  <si>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</si>
  <si>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</si>
  <si>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</si>
  <si>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</si>
  <si>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</si>
  <si>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</si>
  <si>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</si>
  <si>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</si>
  <si>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</si>
  <si>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</si>
  <si>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</si>
  <si>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</si>
  <si>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</si>
  <si>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</si>
  <si>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</si>
  <si>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</si>
  <si>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</si>
  <si>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</si>
  <si>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</si>
  <si>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</si>
  <si>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</si>
  <si>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</si>
  <si>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</si>
  <si>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</si>
  <si>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</si>
  <si>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</si>
  <si>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</si>
  <si>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</si>
  <si>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</si>
  <si>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</si>
  <si>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</si>
  <si>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</si>
  <si>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</si>
  <si>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</si>
  <si>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</si>
  <si>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</si>
  <si>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</si>
  <si>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</si>
  <si>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</si>
  <si>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</si>
  <si>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</si>
  <si>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</si>
  <si>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</si>
  <si>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</si>
  <si>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</si>
  <si>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</si>
  <si>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</si>
  <si>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</si>
  <si>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</si>
  <si>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</si>
  <si>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</si>
  <si>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</si>
  <si>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</si>
  <si>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</si>
  <si>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</si>
  <si>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</si>
  <si>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</si>
  <si>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</si>
  <si>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</si>
  <si>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</si>
  <si>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</si>
  <si>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</si>
  <si>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</si>
  <si>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</si>
  <si>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</si>
  <si>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</si>
  <si>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</si>
  <si>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</si>
  <si>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</si>
  <si>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</si>
  <si>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</si>
  <si>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</si>
  <si>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</si>
  <si>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</si>
  <si>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</si>
  <si>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</si>
  <si>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</si>
  <si>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</si>
  <si>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</si>
  <si>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</si>
  <si>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</si>
  <si>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</si>
  <si>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</si>
  <si>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</si>
  <si>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</si>
  <si>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</si>
  <si>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</si>
  <si>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</si>
  <si>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</si>
  <si>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</si>
  <si>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</si>
  <si>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</si>
  <si>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</si>
  <si>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</si>
  <si>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</si>
  <si>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</si>
  <si>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</si>
  <si>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</si>
  <si>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</si>
  <si>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</si>
  <si>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</si>
  <si>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</si>
  <si>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</si>
  <si>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</si>
  <si>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</si>
  <si>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</si>
  <si>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</si>
  <si>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</si>
  <si>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</si>
  <si>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</si>
  <si>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</si>
  <si>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</si>
  <si>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</si>
  <si>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</si>
  <si>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</si>
  <si>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</si>
  <si>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</si>
  <si>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</si>
  <si>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</si>
  <si>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</si>
  <si>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</si>
  <si>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</si>
  <si>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</si>
  <si>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</si>
  <si>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</si>
  <si>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</si>
  <si>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</si>
  <si>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</si>
  <si>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</si>
  <si>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</si>
  <si>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</si>
  <si>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</si>
  <si>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</si>
  <si>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</si>
  <si>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</si>
  <si>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</si>
  <si>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</si>
  <si>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</si>
  <si>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</si>
  <si>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</si>
  <si>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</si>
  <si>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</si>
  <si>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</si>
  <si>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</si>
  <si>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</si>
  <si>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</si>
  <si>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</si>
  <si>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</si>
  <si>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</si>
  <si>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</si>
  <si>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</si>
  <si>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</si>
  <si>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</si>
  <si>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</si>
  <si>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</si>
  <si>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</si>
  <si>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</si>
  <si>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</si>
  <si>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</si>
  <si>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</si>
  <si>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</si>
  <si>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</si>
  <si>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</si>
  <si>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</si>
  <si>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</si>
  <si>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</si>
  <si>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</si>
  <si>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</si>
  <si>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</si>
  <si>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</si>
  <si>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</si>
  <si>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</si>
  <si>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</si>
  <si>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</si>
  <si>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</si>
  <si>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</si>
  <si>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</si>
  <si>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</si>
  <si>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</si>
  <si>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</si>
  <si>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</si>
  <si>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</si>
  <si>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</si>
  <si>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</si>
  <si>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</si>
  <si>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</si>
  <si>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</si>
  <si>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</si>
  <si>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</si>
  <si>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</si>
  <si>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</si>
  <si>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</si>
  <si>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</si>
  <si>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</si>
  <si>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</si>
  <si>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</si>
  <si>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</si>
  <si>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</si>
  <si>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</si>
  <si>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</si>
  <si>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</si>
  <si>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</si>
  <si>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</si>
  <si>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</si>
  <si>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</si>
  <si>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</si>
  <si>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</si>
  <si>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</si>
  <si>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</si>
  <si>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</si>
  <si>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</si>
  <si>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</si>
  <si>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</si>
  <si>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</si>
  <si>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</si>
  <si>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</si>
  <si>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</si>
  <si>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</si>
  <si>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</si>
  <si>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</si>
  <si>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</si>
  <si>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</si>
  <si>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</si>
  <si>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</si>
  <si>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</si>
  <si>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</si>
  <si>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</si>
  <si>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</si>
  <si>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</si>
  <si>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</si>
  <si>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</si>
  <si>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</si>
  <si>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</si>
  <si>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</si>
  <si>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</si>
  <si>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</si>
  <si>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</si>
  <si>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</si>
  <si>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</si>
  <si>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</si>
  <si>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</si>
  <si>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</si>
  <si>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</si>
  <si>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</si>
  <si>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</si>
  <si>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</si>
  <si>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</si>
  <si>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</si>
  <si>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</si>
  <si>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</si>
  <si>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</si>
  <si>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</si>
  <si>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</si>
  <si>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</si>
  <si>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</si>
  <si>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</si>
  <si>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</si>
  <si>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</si>
  <si>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</si>
  <si>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</si>
  <si>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</si>
  <si>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</si>
  <si>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</si>
  <si>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</si>
  <si>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</si>
  <si>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</si>
  <si>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</si>
  <si>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</si>
  <si>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</si>
  <si>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</si>
  <si>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</si>
  <si>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</si>
  <si>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</si>
  <si>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</si>
  <si>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</si>
  <si>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</si>
  <si>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</si>
  <si>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</si>
  <si>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</si>
  <si>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</si>
  <si>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</si>
  <si>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</si>
  <si>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</si>
  <si>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</si>
  <si>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</si>
  <si>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</si>
  <si>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</si>
  <si>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</si>
  <si>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</si>
  <si>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</si>
  <si>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</si>
  <si>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</si>
  <si>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</si>
  <si>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</si>
  <si>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</si>
  <si>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</si>
  <si>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</si>
  <si>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</si>
  <si>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</si>
  <si>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</si>
  <si>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</si>
  <si>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</si>
  <si>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</si>
  <si>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</si>
  <si>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</si>
  <si>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</si>
  <si>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</si>
  <si>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</si>
  <si>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</si>
  <si>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</si>
  <si>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</si>
  <si>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</si>
  <si>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</si>
  <si>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</si>
  <si>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</si>
  <si>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</si>
  <si>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</si>
  <si>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</si>
  <si>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</si>
  <si>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</si>
  <si>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</si>
  <si>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</si>
  <si>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</si>
  <si>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</si>
  <si>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</si>
  <si>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</si>
  <si>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</si>
  <si>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</si>
  <si>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</si>
  <si>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</si>
  <si>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</si>
  <si>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</si>
  <si>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</si>
  <si>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</si>
  <si>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</si>
  <si>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</si>
  <si>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</si>
  <si>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</si>
  <si>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</si>
  <si>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</si>
  <si>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</si>
  <si>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</si>
  <si>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</si>
  <si>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</si>
  <si>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</si>
  <si>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</si>
  <si>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</si>
  <si>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</si>
  <si>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</si>
  <si>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</si>
  <si>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</si>
  <si>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</si>
  <si>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</si>
  <si>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</si>
  <si>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</si>
  <si>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</si>
  <si>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</si>
  <si>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</si>
  <si>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</si>
  <si>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</si>
  <si>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</si>
  <si>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</si>
  <si>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</si>
  <si>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</si>
  <si>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</si>
  <si>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</si>
  <si>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</si>
  <si>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</si>
  <si>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</si>
  <si>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</si>
  <si>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</si>
  <si>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</si>
  <si>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</si>
  <si>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</si>
  <si>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</si>
  <si>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</si>
  <si>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</si>
  <si>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</si>
  <si>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</si>
  <si>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</si>
  <si>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</si>
  <si>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</si>
  <si>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</si>
  <si>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</si>
  <si>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</si>
  <si>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</si>
  <si>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</si>
  <si>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</si>
  <si>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</si>
  <si>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</si>
  <si>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</si>
  <si>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</si>
  <si>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</si>
  <si>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</si>
  <si>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</si>
  <si>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</si>
  <si>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</si>
  <si>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</si>
  <si>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</si>
  <si>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</si>
  <si>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</si>
  <si>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</si>
  <si>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</si>
  <si>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</si>
  <si>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</si>
  <si>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</si>
  <si>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</si>
  <si>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</si>
  <si>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</si>
  <si>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</si>
  <si>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</si>
  <si>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</si>
  <si>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</si>
  <si>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</si>
  <si>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</si>
  <si>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</si>
  <si>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</si>
  <si>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</si>
  <si>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</si>
  <si>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</si>
  <si>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</si>
  <si>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</si>
  <si>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</si>
  <si>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</si>
  <si>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</si>
  <si>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</si>
  <si>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</si>
  <si>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</si>
  <si>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</si>
  <si>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</si>
  <si>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</si>
  <si>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</si>
  <si>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</si>
  <si>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</si>
  <si>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</si>
  <si>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</si>
  <si>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</si>
  <si>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</si>
  <si>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</si>
  <si>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</si>
  <si>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</si>
  <si>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</si>
  <si>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</si>
  <si>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</si>
  <si>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</si>
  <si>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</si>
  <si>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</si>
  <si>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</si>
  <si>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</si>
  <si>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</si>
  <si>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</si>
  <si>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</si>
  <si>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</si>
  <si>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</si>
  <si>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</si>
  <si>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</si>
  <si>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</si>
  <si>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</si>
  <si>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</si>
  <si>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</si>
  <si>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</si>
  <si>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</si>
  <si>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</si>
  <si>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</si>
  <si>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</si>
  <si>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</si>
  <si>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</si>
  <si>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</si>
  <si>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</si>
  <si>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</si>
  <si>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</si>
  <si>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</si>
  <si>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</si>
  <si>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</si>
  <si>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</si>
  <si>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</si>
  <si>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</si>
  <si>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</si>
  <si>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</si>
  <si>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</si>
  <si>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</si>
  <si>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</si>
  <si>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</si>
  <si>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</si>
  <si>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</si>
  <si>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</si>
  <si>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</si>
  <si>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</si>
  <si>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</si>
  <si>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</si>
  <si>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</si>
  <si>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</si>
  <si>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</si>
  <si>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</si>
  <si>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</si>
  <si>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</si>
  <si>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</si>
  <si>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</si>
  <si>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</si>
  <si>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</si>
  <si>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</si>
  <si>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</si>
  <si>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</si>
  <si>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</si>
  <si>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</si>
  <si>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</si>
  <si>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</si>
  <si>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</si>
  <si>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</si>
  <si>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</si>
  <si>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</si>
  <si>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</si>
  <si>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</si>
  <si>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</si>
  <si>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</si>
  <si>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</si>
  <si>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</si>
  <si>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</si>
  <si>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</si>
  <si>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</si>
  <si>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</si>
  <si>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</si>
  <si>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</si>
  <si>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</si>
  <si>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</si>
  <si>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</si>
  <si>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</si>
  <si>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</si>
  <si>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</si>
  <si>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</si>
  <si>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</si>
  <si>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</si>
  <si>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</si>
  <si>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</si>
  <si>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</si>
  <si>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</si>
  <si>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</si>
  <si>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</si>
  <si>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</si>
  <si>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</si>
  <si>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</si>
  <si>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</si>
  <si>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</si>
  <si>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</si>
  <si>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</si>
  <si>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</si>
  <si>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</si>
  <si>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</si>
  <si>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</si>
  <si>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</si>
  <si>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</si>
  <si>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</si>
  <si>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</si>
  <si>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</si>
  <si>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</si>
  <si>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</si>
  <si>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</si>
  <si>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</si>
  <si>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</si>
  <si>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</si>
  <si>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</si>
  <si>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</si>
  <si>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</si>
  <si>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</si>
  <si>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</si>
  <si>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</si>
  <si>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</si>
  <si>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</si>
  <si>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</si>
  <si>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</si>
  <si>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</si>
  <si>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</si>
  <si>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</si>
  <si>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</si>
  <si>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</si>
  <si>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</si>
  <si>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</si>
  <si>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</si>
  <si>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</si>
  <si>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</si>
  <si>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</si>
  <si>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</si>
  <si>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</si>
  <si>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</si>
  <si>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</si>
  <si>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</si>
  <si>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</si>
  <si>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</si>
  <si>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</si>
  <si>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</si>
  <si>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</si>
  <si>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</si>
  <si>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</si>
  <si>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</si>
  <si>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</si>
  <si>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</si>
  <si>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</si>
  <si>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</si>
  <si>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</si>
  <si>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</si>
  <si>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</si>
  <si>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</si>
  <si>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</si>
  <si>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</si>
  <si>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</si>
  <si>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</si>
  <si>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</si>
  <si>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</si>
  <si>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</si>
  <si>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</si>
  <si>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</si>
  <si>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</si>
  <si>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</si>
  <si>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</si>
  <si>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</si>
  <si>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</si>
  <si>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</si>
  <si>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</si>
  <si>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</si>
  <si>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</si>
  <si>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</si>
  <si>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</si>
  <si>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</si>
  <si>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</si>
  <si>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</si>
  <si>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</si>
  <si>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</si>
  <si>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</si>
  <si>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</si>
  <si>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</si>
  <si>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</si>
  <si>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</si>
  <si>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</si>
  <si>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</si>
  <si>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</si>
  <si>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</si>
  <si>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</si>
  <si>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</si>
  <si>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</si>
  <si>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</si>
  <si>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</si>
  <si>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</si>
  <si>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</si>
  <si>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</si>
  <si>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</si>
  <si>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</si>
  <si>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</si>
  <si>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</si>
  <si>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</si>
  <si>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</si>
  <si>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</si>
  <si>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</si>
  <si>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</si>
  <si>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</si>
  <si>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</si>
  <si>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</si>
  <si>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</si>
  <si>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</si>
  <si>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</si>
  <si>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</si>
  <si>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</si>
  <si>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</si>
  <si>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</si>
  <si>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</si>
  <si>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</si>
  <si>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</si>
  <si>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</si>
  <si>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</si>
  <si>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</si>
  <si>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</si>
  <si>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</si>
  <si>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</si>
  <si>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</si>
  <si>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</si>
  <si>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</si>
  <si>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</si>
  <si>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</si>
  <si>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</si>
  <si>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</si>
  <si>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</si>
  <si>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</si>
  <si>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</si>
  <si>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</si>
  <si>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</si>
  <si>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</si>
  <si>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</si>
  <si>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</si>
  <si>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</si>
  <si>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</si>
  <si>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</si>
  <si>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</si>
  <si>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</si>
  <si>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</si>
  <si>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</si>
  <si>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</si>
  <si>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</si>
  <si>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</si>
  <si>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</si>
  <si>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</si>
  <si>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</si>
  <si>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</si>
  <si>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</si>
  <si>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</si>
  <si>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</si>
  <si>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</si>
  <si>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</si>
  <si>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</si>
  <si>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</si>
  <si>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</si>
  <si>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</si>
  <si>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</si>
  <si>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</si>
  <si>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</si>
  <si>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</si>
  <si>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</si>
  <si>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</si>
  <si>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</si>
  <si>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</si>
  <si>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</si>
  <si>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</si>
  <si>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</si>
  <si>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</si>
  <si>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</si>
  <si>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</si>
  <si>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</si>
  <si>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</si>
  <si>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</si>
  <si>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</si>
  <si>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</si>
  <si>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</si>
  <si>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</si>
  <si>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</si>
  <si>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</si>
  <si>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</si>
  <si>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</si>
  <si>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</si>
  <si>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</si>
  <si>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</si>
  <si>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</si>
  <si>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</si>
  <si>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</si>
  <si>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</si>
  <si>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</si>
  <si>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</si>
  <si>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</si>
  <si>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</si>
  <si>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</si>
  <si>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</si>
  <si>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</si>
  <si>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</si>
  <si>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</si>
  <si>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</si>
  <si>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</si>
  <si>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</si>
  <si>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</si>
  <si>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</si>
  <si>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</si>
  <si>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</si>
  <si>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</si>
  <si>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</si>
  <si>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</si>
  <si>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</si>
  <si>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</si>
  <si>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</si>
  <si>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</si>
  <si>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</si>
  <si>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</si>
  <si>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</si>
  <si>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</si>
  <si>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</si>
  <si>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</si>
  <si>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</si>
  <si>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</si>
  <si>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</si>
  <si>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</si>
  <si>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</si>
  <si>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</si>
  <si>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</si>
  <si>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</si>
  <si>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</si>
  <si>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</si>
  <si>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</si>
  <si>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</si>
  <si>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</si>
  <si>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</si>
  <si>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</si>
  <si>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</si>
  <si>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</si>
  <si>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</si>
  <si>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</si>
  <si>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</si>
  <si>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</si>
  <si>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</si>
  <si>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</si>
  <si>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</si>
  <si>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</si>
  <si>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</si>
  <si>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</si>
  <si>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</si>
  <si>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</si>
  <si>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</si>
  <si>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</si>
  <si>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</si>
  <si>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</si>
  <si>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</si>
  <si>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</si>
  <si>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</si>
  <si>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</si>
  <si>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</si>
  <si>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</si>
  <si>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</si>
  <si>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</si>
  <si>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</si>
  <si>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</si>
  <si>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</si>
  <si>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</si>
  <si>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</si>
  <si>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</si>
  <si>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</si>
  <si>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</si>
  <si>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</si>
  <si>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</si>
  <si>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</si>
  <si>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</si>
  <si>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</si>
  <si>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</si>
  <si>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</si>
  <si>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</si>
  <si>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</si>
  <si>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</si>
  <si>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</si>
  <si>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</si>
  <si>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</si>
  <si>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</si>
  <si>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</si>
  <si>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</si>
  <si>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</si>
  <si>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</si>
  <si>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</si>
  <si>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</si>
  <si>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</si>
  <si>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</si>
  <si>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</si>
  <si>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</si>
  <si>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</si>
  <si>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</si>
  <si>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</si>
  <si>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</si>
  <si>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</si>
  <si>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</si>
  <si>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</si>
  <si>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</si>
  <si>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</si>
  <si>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</si>
  <si>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</si>
  <si>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</si>
  <si>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</si>
  <si>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</si>
  <si>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</si>
  <si>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</si>
  <si>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</si>
  <si>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</si>
  <si>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</si>
  <si>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</si>
  <si>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</si>
  <si>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</si>
  <si>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</si>
  <si>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</si>
  <si>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</si>
  <si>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</si>
  <si>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</si>
  <si>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</si>
  <si>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</si>
  <si>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</si>
  <si>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</si>
  <si>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</si>
  <si>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</si>
  <si>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</si>
  <si>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</si>
  <si>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</si>
  <si>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</si>
  <si>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</si>
  <si>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</si>
  <si>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</si>
  <si>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</si>
  <si>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</si>
  <si>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</si>
  <si>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</si>
  <si>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</si>
  <si>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</si>
  <si>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</si>
  <si>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</si>
  <si>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</si>
  <si>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</si>
  <si>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</si>
  <si>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</si>
  <si>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</si>
  <si>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</si>
  <si>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</si>
  <si>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</si>
  <si>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</si>
  <si>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</si>
  <si>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</si>
  <si>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</si>
  <si>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</si>
  <si>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</si>
  <si>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</si>
  <si>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</si>
  <si>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</si>
  <si>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</si>
  <si>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</si>
  <si>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</si>
  <si>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</si>
  <si>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</si>
  <si>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</si>
  <si>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</si>
  <si>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</si>
  <si>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</si>
  <si>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</si>
  <si>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</si>
  <si>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</si>
  <si>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</si>
  <si>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</si>
  <si>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</si>
  <si>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</si>
  <si>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</si>
  <si>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</si>
  <si>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</si>
  <si>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</si>
  <si>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</si>
  <si>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</si>
  <si>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</si>
  <si>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</si>
  <si>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</si>
  <si>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</si>
  <si>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</si>
  <si>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</si>
  <si>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</si>
  <si>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</si>
  <si>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</si>
  <si>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</si>
  <si>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</si>
  <si>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</si>
  <si>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</si>
  <si>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</si>
  <si>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</si>
  <si>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</si>
  <si>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</si>
  <si>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</si>
  <si>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</si>
  <si>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</si>
  <si>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</si>
  <si>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</si>
  <si>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</si>
  <si>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</si>
  <si>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</si>
  <si>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</si>
  <si>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</si>
  <si>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</si>
  <si>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</si>
  <si>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</si>
  <si>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</si>
  <si>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</si>
  <si>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</si>
  <si>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</si>
  <si>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</si>
  <si>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</si>
  <si>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</si>
  <si>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</si>
  <si>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</si>
  <si>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</si>
  <si>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</si>
  <si>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</si>
  <si>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</si>
  <si>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</si>
  <si>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</si>
  <si>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</si>
  <si>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</si>
  <si>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</si>
  <si>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</si>
  <si>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</si>
  <si>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</si>
  <si>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</si>
  <si>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</si>
  <si>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</si>
  <si>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</si>
  <si>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</si>
  <si>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</si>
  <si>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</si>
  <si>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</si>
  <si>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</si>
  <si>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</si>
  <si>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</si>
  <si>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</si>
  <si>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</si>
  <si>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</si>
  <si>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</si>
  <si>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</si>
  <si>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</si>
  <si>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</si>
  <si>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</si>
  <si>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</si>
  <si>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</si>
  <si>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</si>
  <si>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</si>
  <si>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</si>
  <si>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</si>
  <si>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</si>
  <si>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</si>
  <si>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</si>
  <si>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</si>
  <si>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</si>
  <si>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</si>
  <si>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</si>
  <si>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</si>
  <si>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</si>
  <si>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</si>
  <si>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</si>
  <si>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</si>
  <si>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</si>
  <si>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</si>
  <si>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</si>
  <si>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</si>
  <si>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</si>
  <si>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</si>
  <si>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</si>
  <si>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</si>
  <si>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</si>
  <si>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</si>
  <si>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</si>
  <si>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</si>
  <si>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</si>
  <si>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</si>
  <si>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</si>
  <si>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</si>
  <si>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</si>
  <si>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</si>
  <si>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</si>
  <si>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</si>
  <si>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</si>
  <si>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</si>
  <si>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</si>
  <si>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</si>
  <si>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</si>
  <si>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</si>
  <si>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</si>
  <si>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</si>
  <si>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</si>
  <si>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</si>
  <si>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</si>
  <si>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</si>
  <si>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</si>
  <si>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</si>
  <si>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</si>
  <si>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</si>
  <si>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</si>
  <si>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</si>
  <si>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</si>
  <si>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</si>
  <si>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</si>
  <si>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</si>
  <si>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</si>
  <si>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</si>
  <si>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</si>
  <si>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</si>
  <si>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</si>
  <si>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</si>
  <si>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</si>
  <si>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</si>
  <si>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</si>
  <si>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</si>
  <si>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</si>
  <si>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</si>
  <si>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</si>
  <si>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</si>
  <si>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</si>
  <si>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</si>
  <si>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</si>
  <si>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</si>
  <si>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</si>
  <si>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</si>
  <si>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</si>
  <si>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</si>
  <si>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</si>
  <si>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</si>
  <si>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</si>
  <si>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</si>
  <si>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</si>
  <si>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</si>
  <si>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</si>
  <si>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</si>
  <si>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</si>
  <si>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</si>
  <si>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</si>
  <si>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</si>
  <si>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</si>
  <si>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</si>
  <si>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</si>
  <si>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</si>
  <si>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</si>
  <si>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</si>
  <si>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</si>
  <si>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</si>
  <si>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</si>
  <si>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</si>
  <si>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</si>
  <si>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</si>
  <si>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</si>
  <si>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</si>
  <si>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</si>
  <si>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</si>
  <si>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</si>
  <si>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</si>
  <si>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</si>
  <si>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</si>
  <si>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</si>
  <si>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</si>
  <si>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</si>
  <si>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</si>
  <si>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</si>
  <si>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</si>
  <si>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</si>
  <si>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</si>
  <si>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</si>
  <si>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</si>
  <si>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</si>
  <si>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</si>
  <si>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</si>
  <si>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</si>
  <si>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</si>
  <si>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</si>
  <si>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</si>
  <si>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</si>
  <si>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</si>
  <si>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</si>
  <si>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</si>
  <si>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</si>
  <si>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</si>
  <si>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</si>
  <si>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</si>
  <si>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</si>
  <si>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</si>
  <si>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</si>
  <si>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</si>
  <si>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</si>
  <si>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</si>
  <si>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</si>
  <si>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</si>
  <si>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</si>
  <si>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</si>
  <si>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</si>
  <si>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</si>
  <si>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</si>
  <si>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</si>
  <si>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</si>
  <si>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</si>
  <si>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</si>
  <si>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</si>
  <si>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</si>
  <si>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</si>
  <si>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</si>
  <si>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</si>
  <si>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</si>
  <si>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</si>
  <si>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</si>
  <si>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</si>
  <si>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</si>
  <si>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</si>
  <si>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</si>
  <si>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</si>
  <si>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</si>
  <si>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</si>
  <si>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</si>
  <si>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</si>
  <si>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</si>
  <si>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</si>
  <si>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</si>
  <si>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</si>
  <si>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</si>
  <si>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</si>
  <si>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</si>
  <si>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</si>
  <si>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</si>
  <si>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</si>
  <si>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</si>
  <si>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</si>
  <si>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</si>
  <si>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</si>
  <si>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</si>
  <si>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</si>
  <si>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</si>
  <si>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</si>
  <si>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</si>
  <si>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</si>
  <si>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</si>
  <si>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</si>
  <si>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</si>
  <si>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</si>
  <si>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</si>
  <si>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</si>
  <si>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</si>
  <si>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</si>
  <si>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</si>
  <si>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</si>
  <si>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</si>
  <si>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</si>
  <si>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</si>
  <si>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</si>
  <si>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</si>
  <si>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</si>
  <si>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</si>
  <si>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</si>
  <si>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</si>
  <si>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</si>
  <si>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</si>
  <si>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</si>
  <si>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</si>
  <si>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</si>
  <si>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</si>
  <si>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</si>
  <si>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</si>
  <si>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</si>
  <si>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</si>
  <si>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</si>
  <si>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</si>
  <si>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</si>
  <si>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</si>
  <si>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</si>
  <si>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</si>
  <si>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</si>
  <si>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</si>
  <si>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</si>
  <si>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</si>
  <si>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</si>
  <si>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</si>
  <si>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</si>
  <si>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</si>
  <si>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</si>
  <si>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</si>
  <si>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</si>
  <si>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</si>
  <si>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</si>
  <si>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</si>
  <si>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</si>
  <si>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</si>
  <si>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</si>
  <si>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</si>
  <si>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</si>
  <si>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</si>
  <si>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</si>
  <si>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</si>
  <si>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</si>
  <si>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</si>
  <si>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</si>
  <si>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</si>
  <si>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</si>
  <si>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</si>
  <si>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</si>
  <si>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</si>
  <si>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</si>
  <si>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</si>
  <si>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</si>
  <si>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</si>
  <si>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</si>
  <si>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</si>
  <si>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</si>
  <si>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</si>
  <si>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</si>
  <si>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</si>
  <si>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</si>
  <si>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</si>
  <si>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</si>
  <si>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</si>
  <si>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</si>
  <si>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</si>
  <si>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</si>
  <si>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</si>
  <si>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</si>
  <si>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</si>
  <si>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</si>
  <si>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</si>
  <si>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</si>
  <si>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</si>
  <si>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</si>
  <si>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</si>
  <si>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</si>
  <si>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</si>
  <si>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</si>
  <si>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</si>
  <si>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</si>
  <si>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</si>
  <si>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</si>
  <si>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</si>
  <si>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</si>
  <si>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</si>
  <si>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</si>
  <si>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</si>
  <si>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</si>
  <si>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</si>
  <si>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</si>
  <si>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</si>
  <si>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</si>
  <si>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</si>
  <si>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</si>
  <si>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</si>
  <si>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</si>
  <si>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</si>
  <si>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</si>
  <si>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</si>
  <si>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</si>
  <si>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</si>
  <si>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</si>
  <si>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</si>
  <si>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</si>
  <si>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</si>
  <si>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</si>
  <si>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</si>
  <si>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</si>
  <si>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</si>
  <si>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</si>
  <si>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</si>
  <si>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</si>
  <si>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</si>
  <si>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</si>
  <si>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</si>
  <si>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</si>
  <si>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</si>
  <si>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</si>
  <si>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</si>
  <si>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</si>
  <si>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</si>
  <si>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</si>
  <si>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</si>
  <si>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</si>
  <si>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</si>
  <si>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</si>
  <si>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</si>
  <si>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</si>
  <si>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</si>
  <si>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</si>
  <si>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</si>
  <si>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</si>
  <si>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</si>
  <si>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</si>
  <si>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</si>
  <si>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</si>
  <si>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</si>
  <si>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</si>
  <si>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</si>
  <si>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</si>
  <si>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</si>
  <si>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</si>
  <si>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</si>
  <si>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</si>
  <si>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</si>
  <si>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</si>
  <si>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</si>
  <si>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</si>
  <si>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</si>
  <si>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</si>
  <si>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</si>
  <si>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</si>
  <si>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</si>
  <si>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</si>
  <si>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</si>
  <si>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</si>
  <si>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</si>
  <si>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</si>
  <si>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</si>
  <si>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</si>
  <si>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</si>
  <si>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</si>
  <si>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</si>
  <si>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</si>
  <si>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</si>
  <si>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</si>
  <si>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</si>
  <si>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</si>
  <si>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</si>
  <si>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</si>
  <si>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</si>
  <si>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</si>
  <si>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</si>
  <si>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</si>
  <si>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</si>
  <si>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</si>
  <si>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</si>
  <si>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</si>
  <si>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</si>
  <si>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</si>
  <si>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</si>
  <si>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</si>
  <si>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</si>
  <si>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</si>
  <si>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</si>
  <si>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</si>
  <si>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</si>
  <si>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</si>
  <si>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</si>
  <si>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</si>
  <si>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</si>
  <si>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</si>
  <si>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</si>
  <si>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</si>
  <si>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</si>
  <si>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</si>
  <si>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</si>
  <si>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</si>
  <si>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</si>
  <si>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</si>
  <si>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</si>
  <si>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</si>
  <si>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</si>
  <si>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</si>
  <si>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</si>
  <si>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</si>
  <si>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</si>
  <si>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</si>
  <si>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</si>
  <si>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</si>
  <si>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</si>
  <si>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</si>
  <si>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</si>
  <si>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</si>
  <si>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</si>
  <si>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</si>
  <si>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</si>
  <si>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</si>
  <si>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</si>
  <si>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</si>
  <si>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</si>
  <si>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</si>
  <si>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</si>
  <si>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</si>
  <si>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</si>
  <si>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</si>
  <si>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</si>
  <si>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</si>
  <si>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</si>
  <si>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</si>
  <si>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</si>
  <si>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</si>
  <si>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</si>
  <si>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</si>
  <si>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</si>
  <si>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</si>
  <si>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</si>
  <si>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</si>
  <si>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</si>
  <si>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</si>
  <si>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</si>
  <si>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</si>
  <si>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</si>
  <si>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</si>
  <si>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</si>
  <si>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</si>
  <si>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</si>
  <si>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</si>
  <si>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</si>
  <si>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</si>
  <si>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</si>
  <si>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</si>
  <si>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</si>
  <si>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</si>
  <si>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</si>
  <si>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</si>
  <si>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</si>
  <si>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</si>
  <si>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</si>
  <si>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</si>
  <si>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</si>
  <si>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</si>
  <si>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</si>
  <si>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</si>
  <si>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</si>
  <si>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</si>
  <si>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</si>
  <si>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</si>
  <si>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</si>
  <si>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</si>
  <si>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</si>
  <si>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</si>
  <si>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</si>
  <si>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</si>
  <si>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</si>
  <si>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</si>
  <si>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</si>
  <si>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</si>
  <si>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</si>
  <si>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</si>
  <si>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</si>
  <si>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</si>
  <si>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</si>
  <si>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</si>
  <si>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</si>
  <si>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</si>
  <si>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</si>
  <si>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</si>
  <si>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</si>
  <si>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</si>
  <si>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</si>
  <si>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</si>
  <si>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</si>
  <si>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</si>
  <si>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</si>
  <si>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</si>
  <si>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</si>
  <si>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</si>
  <si>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</si>
  <si>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</si>
  <si>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</si>
  <si>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</si>
  <si>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</si>
  <si>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</si>
  <si>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</si>
  <si>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</si>
  <si>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</si>
  <si>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</si>
  <si>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</si>
  <si>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</si>
  <si>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</si>
  <si>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</si>
  <si>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</si>
  <si>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</si>
  <si>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</si>
  <si>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</si>
  <si>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</si>
  <si>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</si>
  <si>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</si>
  <si>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</si>
  <si>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</si>
  <si>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</si>
  <si>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</si>
  <si>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</si>
  <si>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</si>
  <si>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</si>
  <si>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</si>
  <si>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</si>
  <si>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</si>
  <si>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</si>
  <si>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</si>
  <si>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</si>
  <si>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</si>
  <si>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</si>
  <si>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</si>
  <si>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</si>
  <si>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</si>
  <si>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</si>
  <si>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</si>
  <si>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</si>
  <si>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</si>
  <si>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</si>
  <si>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</si>
  <si>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</si>
  <si>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</si>
  <si>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</si>
  <si>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</si>
  <si>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</si>
  <si>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</si>
  <si>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</si>
  <si>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</si>
  <si>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</si>
  <si>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</si>
  <si>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</si>
  <si>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</si>
  <si>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</si>
  <si>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</si>
  <si>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</si>
  <si>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</si>
  <si>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</si>
  <si>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</si>
  <si>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</si>
  <si>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</si>
  <si>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</si>
  <si>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</si>
  <si>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</si>
  <si>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</si>
  <si>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</si>
  <si>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</si>
  <si>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</si>
  <si>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</si>
  <si>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</si>
  <si>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</si>
  <si>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</si>
  <si>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</si>
  <si>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</si>
  <si>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</si>
  <si>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</si>
  <si>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</si>
  <si>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</si>
  <si>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</si>
  <si>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</si>
  <si>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</si>
  <si>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</si>
  <si>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</si>
  <si>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</si>
  <si>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</si>
  <si>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</si>
  <si>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</si>
  <si>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</si>
  <si>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</si>
  <si>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</si>
  <si>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</si>
  <si>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</si>
  <si>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</si>
  <si>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</si>
  <si>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</si>
  <si>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</si>
  <si>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</si>
  <si>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</si>
  <si>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</si>
  <si>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</si>
  <si>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</si>
  <si>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</si>
  <si>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</si>
  <si>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</si>
  <si>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</si>
  <si>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</si>
  <si>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</si>
  <si>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</si>
  <si>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</si>
  <si>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</si>
  <si>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</si>
  <si>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</si>
  <si>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</si>
  <si>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</si>
  <si>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</si>
  <si>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</si>
  <si>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</si>
  <si>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</si>
  <si>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</si>
  <si>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</si>
  <si>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</si>
  <si>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</si>
  <si>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</si>
  <si>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</si>
  <si>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</si>
  <si>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</si>
  <si>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</si>
  <si>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</si>
  <si>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</si>
  <si>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</si>
  <si>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</si>
  <si>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</si>
  <si>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</si>
  <si>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</si>
  <si>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</si>
  <si>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</si>
  <si>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</si>
  <si>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</si>
  <si>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</si>
  <si>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</si>
  <si>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</si>
  <si>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</si>
  <si>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</si>
  <si>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</si>
  <si>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</si>
  <si>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</si>
  <si>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</si>
  <si>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</si>
  <si>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</si>
  <si>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</si>
  <si>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</si>
  <si>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</si>
  <si>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</si>
  <si>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</si>
  <si>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</si>
  <si>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</si>
  <si>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</si>
  <si>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</si>
  <si>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</si>
  <si>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</si>
  <si>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</si>
  <si>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</si>
  <si>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</si>
  <si>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</si>
  <si>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</si>
  <si>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</si>
  <si>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</si>
  <si>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</si>
  <si>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</si>
  <si>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</si>
  <si>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</si>
  <si>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</si>
  <si>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</si>
  <si>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</si>
  <si>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</si>
  <si>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</si>
  <si>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</si>
  <si>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</si>
  <si>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</si>
  <si>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</si>
  <si>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</si>
  <si>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</si>
  <si>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</si>
  <si>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</si>
  <si>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</si>
  <si>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</si>
  <si>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</si>
  <si>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</si>
  <si>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</si>
  <si>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</si>
  <si>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</si>
  <si>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</si>
  <si>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</si>
  <si>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</si>
  <si>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</si>
  <si>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</si>
  <si>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</si>
  <si>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</si>
  <si>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</si>
  <si>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</si>
  <si>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</si>
  <si>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</si>
  <si>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</si>
  <si>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</si>
  <si>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</si>
  <si>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</si>
  <si>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</si>
  <si>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</si>
  <si>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</si>
  <si>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</si>
  <si>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</si>
  <si>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</si>
  <si>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</si>
  <si>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</si>
  <si>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</si>
  <si>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</si>
  <si>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</si>
  <si>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</si>
  <si>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</si>
  <si>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</si>
  <si>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</si>
  <si>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</si>
  <si>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</si>
  <si>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</si>
  <si>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</si>
  <si>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</si>
  <si>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</si>
  <si>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</si>
  <si>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</si>
  <si>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</si>
  <si>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</si>
  <si>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</si>
  <si>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</si>
  <si>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</si>
  <si>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</si>
  <si>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</si>
  <si>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</si>
  <si>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</si>
  <si>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</si>
  <si>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</si>
  <si>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</si>
  <si>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</si>
  <si>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</si>
  <si>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</si>
  <si>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</si>
  <si>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</si>
  <si>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</si>
  <si>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</si>
  <si>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</si>
  <si>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</si>
  <si>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</si>
  <si>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</si>
  <si>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</si>
  <si>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</si>
  <si>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</si>
  <si>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</si>
  <si>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</si>
  <si>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</si>
  <si>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</si>
  <si>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</si>
  <si>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</si>
  <si>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</si>
  <si>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</si>
  <si>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</si>
  <si>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</si>
  <si>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</si>
  <si>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</si>
  <si>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</si>
  <si>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</si>
  <si>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</si>
  <si>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</si>
  <si>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</si>
  <si>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</si>
  <si>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</si>
  <si>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</si>
  <si>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</si>
  <si>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</si>
  <si>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</si>
  <si>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</si>
  <si>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</si>
  <si>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</si>
  <si>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</si>
  <si>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</si>
  <si>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</si>
  <si>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</si>
  <si>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</si>
  <si>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</si>
  <si>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</si>
  <si>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</si>
  <si>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</si>
  <si>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</si>
  <si>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</si>
  <si>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</si>
  <si>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</si>
  <si>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</si>
  <si>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</si>
  <si>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</si>
  <si>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</si>
  <si>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</si>
  <si>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</si>
  <si>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</si>
  <si>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</si>
  <si>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</si>
  <si>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</si>
  <si>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</si>
  <si>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</si>
  <si>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</si>
  <si>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</si>
  <si>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</si>
  <si>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</si>
  <si>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</si>
  <si>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</si>
  <si>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</si>
  <si>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</si>
  <si>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</si>
  <si>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</si>
  <si>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</si>
  <si>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</si>
  <si>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</si>
  <si>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</si>
  <si>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</si>
  <si>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</si>
  <si>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</si>
  <si>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</si>
  <si>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</si>
  <si>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</si>
  <si>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</si>
  <si>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</si>
  <si>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</si>
  <si>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</si>
  <si>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</si>
  <si>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</si>
  <si>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</si>
  <si>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</si>
  <si>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</si>
  <si>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</si>
  <si>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</si>
  <si>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</si>
  <si>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</si>
  <si>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</si>
  <si>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</si>
  <si>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</si>
  <si>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</si>
  <si>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</si>
  <si>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</si>
  <si>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</si>
  <si>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</si>
  <si>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</si>
  <si>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</si>
  <si>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</si>
  <si>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</si>
  <si>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</si>
  <si>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</si>
  <si>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</si>
  <si>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</si>
  <si>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</si>
  <si>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</si>
  <si>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</si>
  <si>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</si>
  <si>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</si>
  <si>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</si>
  <si>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</si>
  <si>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</si>
  <si>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</si>
  <si>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</si>
  <si>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</si>
  <si>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</si>
  <si>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</si>
  <si>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</si>
  <si>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</si>
  <si>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</si>
  <si>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</si>
  <si>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</si>
  <si>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</si>
  <si>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</si>
  <si>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</si>
  <si>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</si>
  <si>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</si>
  <si>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</si>
  <si>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</si>
  <si>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</si>
  <si>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</si>
  <si>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</si>
  <si>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</si>
  <si>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</si>
  <si>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</si>
  <si>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</si>
  <si>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</si>
  <si>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</si>
  <si>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</si>
  <si>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</si>
  <si>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</si>
  <si>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</si>
  <si>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</si>
  <si>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</si>
  <si>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</si>
  <si>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</si>
  <si>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</si>
  <si>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</si>
  <si>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</si>
  <si>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</si>
  <si>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</si>
  <si>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</si>
  <si>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</si>
  <si>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</si>
  <si>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</si>
  <si>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</si>
  <si>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</si>
  <si>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</si>
  <si>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</si>
  <si>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</si>
  <si>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</si>
  <si>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</si>
  <si>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</si>
  <si>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</si>
  <si>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</si>
  <si>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</si>
  <si>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</si>
  <si>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</si>
  <si>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</si>
  <si>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</si>
  <si>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</si>
  <si>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</si>
  <si>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</si>
  <si>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</si>
  <si>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</si>
  <si>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</si>
  <si>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</si>
  <si>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</si>
  <si>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</si>
  <si>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</si>
  <si>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</si>
  <si>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</si>
  <si>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</si>
  <si>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</si>
  <si>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</si>
  <si>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</si>
  <si>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</si>
  <si>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</si>
  <si>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</si>
  <si>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</si>
  <si>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</si>
  <si>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</si>
  <si>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</si>
  <si>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</si>
  <si>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</si>
  <si>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</si>
  <si>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</si>
  <si>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</si>
  <si>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</si>
  <si>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</si>
  <si>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</si>
  <si>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</si>
  <si>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</si>
  <si>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</si>
  <si>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</si>
  <si>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</si>
  <si>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</si>
  <si>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</si>
  <si>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</si>
  <si>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</si>
  <si>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</si>
  <si>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</si>
  <si>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</si>
  <si>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</si>
  <si>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</si>
  <si>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</si>
  <si>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</si>
  <si>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</si>
  <si>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</si>
  <si>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</si>
  <si>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</si>
  <si>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</si>
  <si>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</si>
  <si>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</si>
  <si>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</si>
  <si>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</si>
  <si>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</si>
  <si>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</si>
  <si>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</si>
  <si>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</si>
  <si>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</si>
  <si>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</si>
  <si>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</si>
  <si>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</si>
  <si>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</si>
  <si>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</si>
  <si>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</si>
  <si>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</si>
  <si>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</si>
  <si>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</si>
  <si>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</si>
  <si>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</si>
  <si>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</si>
  <si>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</si>
  <si>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</si>
  <si>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</si>
  <si>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</si>
  <si>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</si>
  <si>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</si>
  <si>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</si>
  <si>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</si>
  <si>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</si>
  <si>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</si>
  <si>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</si>
  <si>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</si>
  <si>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</si>
  <si>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</si>
  <si>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</si>
  <si>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</si>
  <si>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</si>
  <si>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</si>
  <si>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</si>
  <si>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</si>
  <si>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</si>
  <si>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</si>
  <si>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</si>
  <si>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</si>
  <si>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</si>
  <si>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</si>
  <si>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</si>
  <si>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</si>
  <si>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</si>
  <si>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</si>
  <si>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</si>
  <si>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</si>
  <si>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</si>
  <si>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</si>
  <si>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</si>
  <si>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</si>
  <si>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</si>
  <si>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</si>
  <si>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</si>
  <si>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</si>
  <si>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</si>
  <si>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</si>
  <si>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</si>
  <si>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</si>
  <si>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</si>
  <si>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</si>
  <si>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</si>
  <si>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</si>
  <si>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</si>
  <si>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</si>
  <si>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</si>
  <si>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</si>
  <si>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</si>
  <si>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</si>
  <si>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</si>
  <si>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</si>
  <si>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</si>
  <si>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</si>
  <si>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</si>
  <si>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</si>
  <si>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</si>
  <si>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</si>
  <si>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</si>
  <si>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</si>
  <si>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</si>
  <si>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</si>
  <si>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</si>
  <si>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</si>
  <si>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</si>
  <si>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</si>
  <si>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</si>
  <si>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</si>
  <si>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</si>
  <si>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</si>
  <si>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</si>
  <si>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</si>
  <si>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</si>
  <si>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</si>
  <si>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</si>
  <si>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</si>
  <si>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</si>
  <si>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</si>
  <si>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</si>
  <si>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</si>
  <si>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</si>
  <si>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</si>
  <si>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</si>
  <si>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</si>
  <si>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</si>
  <si>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</si>
  <si>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</si>
  <si>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</si>
  <si>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</si>
  <si>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</si>
  <si>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</si>
  <si>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</si>
  <si>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</si>
  <si>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</si>
  <si>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</si>
  <si>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</si>
  <si>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</si>
  <si>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</si>
  <si>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</si>
  <si>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</si>
  <si>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</si>
  <si>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</si>
  <si>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</si>
  <si>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</si>
  <si>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</si>
  <si>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</si>
  <si>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</si>
  <si>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</si>
  <si>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</si>
  <si>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</si>
  <si>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</si>
  <si>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</si>
  <si>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</si>
  <si>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</si>
  <si>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</si>
  <si>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</si>
  <si>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</si>
  <si>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</si>
  <si>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</si>
  <si>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</si>
  <si>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</si>
  <si>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</si>
  <si>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</si>
  <si>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</si>
  <si>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</si>
  <si>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</si>
  <si>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</si>
  <si>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</si>
  <si>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</si>
  <si>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</si>
  <si>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</si>
  <si>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</si>
  <si>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</si>
  <si>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</si>
  <si>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</si>
  <si>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</si>
  <si>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</si>
  <si>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</si>
  <si>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</si>
  <si>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</si>
  <si>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</si>
  <si>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</si>
  <si>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</si>
  <si>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</si>
  <si>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</si>
  <si>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</si>
  <si>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</si>
  <si>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</si>
  <si>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</si>
  <si>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</si>
  <si>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</si>
  <si>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</si>
  <si>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</si>
  <si>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</si>
  <si>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</si>
  <si>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</si>
  <si>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</si>
  <si>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</si>
  <si>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</si>
  <si>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</si>
  <si>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</si>
  <si>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</si>
  <si>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</si>
  <si>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</si>
  <si>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</si>
  <si>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</si>
  <si>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</si>
  <si>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</si>
  <si>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</si>
  <si>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</si>
  <si>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</si>
  <si>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</si>
  <si>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</si>
  <si>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</si>
  <si>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</si>
  <si>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</si>
  <si>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</si>
  <si>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</si>
  <si>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</si>
  <si>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</si>
  <si>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</si>
  <si>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</si>
  <si>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</si>
  <si>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</si>
  <si>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</si>
  <si>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</si>
  <si>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</si>
  <si>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</si>
  <si>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</si>
  <si>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</si>
  <si>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</si>
  <si>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</si>
  <si>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</si>
  <si>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</si>
  <si>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</si>
  <si>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</si>
  <si>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</si>
  <si>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</si>
  <si>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</si>
  <si>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</si>
  <si>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</si>
  <si>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</si>
  <si>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</si>
  <si>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</si>
  <si>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</si>
  <si>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</si>
  <si>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</si>
  <si>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</si>
  <si>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</si>
  <si>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</si>
  <si>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</si>
  <si>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</si>
  <si>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</si>
  <si>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</si>
  <si>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</si>
  <si>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</si>
  <si>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</si>
  <si>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</si>
  <si>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</si>
  <si>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</si>
  <si>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</si>
  <si>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</si>
  <si>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</si>
  <si>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</si>
  <si>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</si>
  <si>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</si>
  <si>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</si>
  <si>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</si>
  <si>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</si>
  <si>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</si>
  <si>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</si>
  <si>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</si>
  <si>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</si>
  <si>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</si>
  <si>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</si>
  <si>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</si>
  <si>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</si>
  <si>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</si>
  <si>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</si>
  <si>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</si>
  <si>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</si>
  <si>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</si>
  <si>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</si>
  <si>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</si>
  <si>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</si>
  <si>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</si>
  <si>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</si>
  <si>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</si>
  <si>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</si>
  <si>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</si>
  <si>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</si>
  <si>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</si>
  <si>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</si>
  <si>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</si>
  <si>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</si>
  <si>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</si>
  <si>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</si>
  <si>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</si>
  <si>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</si>
  <si>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</si>
  <si>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</si>
  <si>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</si>
  <si>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</si>
  <si>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</si>
  <si>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</si>
  <si>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</si>
  <si>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</si>
  <si>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</si>
  <si>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</si>
  <si>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</si>
  <si>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</si>
  <si>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</si>
  <si>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</si>
  <si>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</si>
  <si>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</si>
  <si>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</si>
  <si>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</si>
  <si>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</si>
  <si>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</si>
  <si>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</si>
  <si>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</si>
  <si>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</si>
  <si>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</si>
  <si>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</si>
  <si>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</si>
  <si>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</si>
  <si>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</si>
  <si>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</si>
  <si>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</si>
  <si>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</si>
  <si>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</si>
  <si>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</si>
  <si>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</si>
  <si>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</si>
  <si>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</si>
  <si>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</si>
  <si>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</si>
  <si>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</si>
  <si>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</si>
  <si>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</si>
  <si>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</si>
  <si>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</si>
  <si>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</si>
  <si>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</si>
  <si>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</si>
  <si>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</si>
  <si>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</si>
  <si>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</si>
  <si>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</si>
  <si>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</si>
  <si>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</si>
  <si>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</si>
  <si>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</si>
  <si>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</si>
  <si>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</si>
  <si>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</si>
  <si>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</si>
  <si>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</si>
  <si>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</si>
  <si>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</si>
  <si>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</si>
  <si>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</si>
  <si>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</si>
  <si>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</si>
  <si>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</si>
  <si>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</si>
  <si>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</si>
  <si>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</si>
  <si>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</si>
  <si>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</si>
  <si>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</si>
  <si>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</si>
  <si>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</si>
  <si>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</si>
  <si>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</si>
  <si>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</si>
  <si>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</si>
  <si>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</si>
  <si>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</si>
  <si>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</si>
  <si>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</si>
  <si>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</si>
  <si>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</si>
  <si>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</si>
  <si>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</si>
  <si>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</si>
  <si>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</si>
  <si>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</si>
  <si>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</si>
  <si>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</si>
  <si>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</si>
  <si>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</si>
  <si>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</si>
  <si>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</si>
  <si>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</si>
  <si>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</si>
  <si>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</si>
  <si>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</si>
  <si>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</si>
  <si>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</si>
  <si>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</si>
  <si>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</si>
  <si>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</si>
  <si>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</si>
  <si>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</si>
  <si>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</si>
  <si>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</si>
  <si>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</si>
  <si>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</si>
  <si>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</si>
  <si>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</si>
  <si>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</si>
  <si>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</si>
  <si>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</si>
  <si>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</si>
  <si>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</si>
  <si>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</si>
  <si>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</si>
  <si>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</si>
  <si>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</si>
  <si>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</si>
  <si>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</si>
  <si>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</si>
  <si>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</si>
  <si>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</si>
  <si>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</si>
  <si>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</si>
  <si>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</si>
  <si>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</si>
  <si>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</si>
  <si>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</si>
  <si>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</si>
  <si>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</si>
  <si>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</si>
  <si>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</si>
  <si>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</si>
  <si>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</si>
  <si>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</si>
  <si>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</si>
  <si>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</si>
  <si>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</si>
  <si>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</si>
  <si>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</si>
  <si>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</si>
  <si>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</si>
  <si>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</si>
  <si>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</si>
  <si>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</si>
  <si>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</si>
  <si>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</si>
  <si>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</si>
  <si>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</si>
  <si>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</si>
  <si>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</si>
  <si>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</si>
  <si>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</si>
  <si>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</si>
  <si>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</si>
  <si>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</si>
  <si>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</si>
  <si>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</si>
  <si>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</si>
  <si>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</si>
  <si>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</si>
  <si>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</si>
  <si>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</si>
  <si>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</si>
  <si>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</si>
  <si>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</si>
  <si>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</si>
  <si>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</si>
  <si>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</si>
  <si>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</si>
  <si>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</si>
  <si>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</si>
  <si>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</si>
  <si>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</si>
  <si>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</si>
  <si>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</si>
  <si>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</si>
  <si>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</si>
  <si>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</si>
  <si>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</si>
  <si>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</si>
  <si>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</si>
  <si>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</si>
  <si>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</si>
  <si>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</si>
  <si>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</si>
  <si>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</si>
  <si>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</si>
  <si>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</si>
  <si>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</si>
  <si>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</si>
  <si>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</si>
  <si>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</si>
  <si>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</si>
  <si>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</si>
  <si>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</si>
  <si>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</si>
  <si>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</si>
  <si>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</si>
  <si>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</si>
  <si>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</si>
  <si>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</si>
  <si>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</si>
  <si>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</si>
  <si>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</si>
  <si>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</si>
  <si>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</si>
  <si>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</si>
  <si>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</si>
  <si>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</si>
  <si>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</si>
  <si>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</si>
  <si>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</si>
  <si>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</si>
  <si>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</si>
  <si>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</si>
  <si>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</si>
  <si>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</si>
  <si>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</si>
  <si>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</si>
  <si>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</si>
  <si>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</si>
  <si>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</si>
  <si>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</si>
  <si>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</si>
  <si>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</si>
  <si>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</si>
  <si>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</si>
  <si>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</si>
  <si>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</si>
  <si>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</si>
  <si>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</si>
  <si>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</si>
  <si>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</si>
  <si>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</si>
  <si>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</si>
  <si>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</si>
  <si>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</si>
  <si>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</si>
  <si>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</si>
  <si>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</si>
  <si>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</si>
  <si>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</si>
  <si>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</si>
  <si>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</si>
  <si>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</si>
  <si>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</si>
  <si>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</si>
  <si>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</si>
  <si>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</si>
  <si>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</si>
  <si>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</si>
  <si>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</si>
  <si>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</si>
  <si>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</si>
  <si>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</si>
  <si>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</si>
  <si>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</si>
  <si>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</si>
  <si>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</si>
  <si>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</si>
  <si>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</si>
  <si>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</si>
  <si>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</si>
  <si>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</si>
  <si>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</si>
  <si>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</si>
  <si>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</si>
  <si>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</si>
  <si>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</si>
  <si>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</si>
  <si>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</si>
  <si>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</si>
  <si>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</si>
  <si>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</si>
  <si>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</si>
  <si>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</si>
  <si>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</si>
  <si>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</si>
  <si>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</si>
  <si>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</si>
  <si>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</si>
  <si>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</si>
  <si>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</si>
  <si>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</si>
  <si>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</si>
  <si>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</si>
  <si>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</si>
  <si>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</si>
  <si>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</si>
  <si>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</si>
  <si>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</si>
  <si>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</si>
  <si>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</si>
  <si>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</si>
  <si>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</si>
  <si>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</si>
  <si>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</si>
  <si>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</si>
  <si>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</si>
  <si>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</si>
  <si>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</si>
  <si>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</si>
  <si>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</si>
  <si>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</si>
  <si>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</si>
  <si>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</si>
  <si>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</si>
  <si>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</si>
  <si>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</si>
  <si>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</si>
  <si>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</si>
  <si>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</si>
  <si>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</si>
  <si>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</si>
  <si>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</si>
  <si>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</si>
  <si>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</si>
  <si>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</si>
  <si>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</si>
  <si>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</si>
  <si>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</si>
  <si>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</si>
  <si>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</si>
  <si>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</si>
  <si>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</si>
  <si>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</si>
  <si>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</si>
  <si>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</si>
  <si>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</si>
  <si>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</si>
  <si>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</si>
  <si>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</si>
  <si>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</si>
  <si>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</si>
  <si>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</si>
  <si>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</si>
  <si>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</si>
  <si>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</si>
  <si>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</si>
  <si>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</si>
  <si>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</si>
  <si>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</si>
  <si>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</si>
  <si>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</si>
  <si>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</si>
  <si>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</si>
  <si>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</si>
  <si>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</si>
  <si>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</si>
  <si>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</si>
  <si>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</si>
  <si>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</si>
  <si>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</si>
  <si>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</si>
  <si>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</si>
  <si>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</si>
  <si>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</si>
  <si>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</si>
  <si>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</si>
  <si>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</si>
  <si>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</si>
  <si>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</si>
  <si>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</si>
  <si>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</si>
  <si>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</si>
  <si>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</si>
  <si>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</si>
  <si>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</si>
  <si>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</si>
  <si>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</si>
  <si>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</si>
  <si>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</si>
  <si>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</si>
  <si>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</si>
  <si>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</si>
  <si>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</si>
  <si>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</si>
  <si>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</si>
  <si>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</si>
  <si>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</si>
  <si>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</si>
  <si>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</si>
  <si>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</si>
  <si>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</si>
  <si>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</si>
  <si>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</si>
  <si>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</si>
  <si>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</si>
  <si>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</si>
  <si>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</si>
  <si>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</si>
  <si>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</si>
  <si>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</si>
  <si>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</si>
  <si>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</si>
  <si>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</si>
  <si>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</si>
  <si>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</si>
  <si>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</si>
  <si>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</si>
  <si>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</si>
  <si>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</si>
  <si>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</si>
  <si>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</si>
  <si>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</si>
  <si>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</si>
  <si>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</si>
  <si>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</si>
  <si>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</si>
  <si>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</si>
  <si>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</si>
  <si>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</si>
  <si>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</si>
  <si>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</si>
  <si>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</si>
  <si>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</si>
  <si>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</si>
  <si>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</si>
  <si>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</si>
  <si>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</si>
  <si>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</si>
  <si>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</si>
  <si>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</si>
  <si>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</si>
  <si>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</si>
  <si>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</si>
  <si>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</si>
  <si>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</si>
  <si>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</si>
  <si>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</si>
  <si>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</si>
  <si>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</si>
  <si>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</si>
  <si>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</si>
  <si>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</si>
  <si>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</si>
  <si>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</si>
  <si>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</si>
  <si>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</si>
  <si>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</si>
  <si>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</si>
  <si>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</si>
  <si>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</si>
  <si>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</si>
  <si>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</si>
  <si>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</si>
  <si>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</si>
  <si>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</si>
  <si>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</si>
  <si>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</si>
  <si>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</si>
  <si>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</si>
  <si>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</si>
  <si>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</si>
  <si>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</si>
  <si>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</si>
  <si>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</si>
  <si>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</si>
  <si>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</si>
  <si>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</si>
  <si>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</si>
  <si>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</si>
  <si>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</si>
  <si>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</si>
  <si>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</si>
  <si>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</si>
  <si>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</si>
  <si>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</si>
  <si>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</si>
  <si>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</si>
  <si>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</si>
  <si>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</si>
  <si>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</si>
  <si>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</si>
  <si>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</si>
  <si>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</si>
  <si>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</si>
  <si>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</si>
  <si>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</si>
  <si>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</si>
  <si>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</si>
  <si>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</si>
  <si>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</si>
  <si>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</si>
  <si>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</si>
  <si>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</si>
  <si>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</si>
  <si>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</si>
  <si>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</si>
  <si>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</si>
  <si>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</si>
  <si>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</si>
  <si>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</si>
  <si>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</si>
  <si>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</si>
  <si>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</si>
  <si>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</si>
  <si>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</si>
  <si>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</si>
  <si>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</si>
  <si>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</si>
  <si>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</si>
  <si>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</si>
  <si>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</si>
  <si>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</si>
  <si>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</si>
  <si>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</si>
  <si>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</si>
  <si>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</si>
  <si>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</si>
  <si>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</si>
  <si>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</si>
  <si>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</si>
  <si>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</si>
  <si>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</si>
  <si>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</si>
  <si>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</si>
  <si>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</si>
  <si>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</si>
  <si>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</si>
  <si>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</si>
  <si>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</si>
  <si>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</si>
  <si>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</si>
  <si>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</si>
  <si>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</si>
  <si>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</si>
  <si>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</si>
  <si>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</si>
  <si>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</si>
  <si>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</si>
  <si>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</si>
  <si>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</si>
  <si>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</si>
  <si>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</si>
  <si>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</si>
  <si>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</si>
  <si>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</si>
  <si>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</si>
  <si>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</si>
  <si>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</si>
  <si>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</si>
  <si>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</si>
  <si>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</si>
  <si>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</si>
  <si>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</si>
  <si>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</si>
  <si>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</si>
  <si>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</si>
  <si>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</si>
  <si>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</si>
  <si>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</si>
  <si>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</si>
  <si>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</si>
  <si>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</si>
  <si>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</si>
  <si>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</si>
  <si>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</si>
  <si>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</si>
  <si>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</si>
  <si>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</si>
  <si>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</si>
  <si>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</si>
  <si>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</si>
  <si>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</si>
  <si>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</si>
  <si>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</si>
  <si>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</si>
  <si>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</si>
  <si>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</si>
  <si>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</si>
  <si>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</si>
  <si>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</si>
  <si>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</si>
  <si>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</si>
  <si>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</si>
  <si>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</si>
  <si>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</si>
  <si>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</si>
  <si>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</si>
  <si>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</si>
  <si>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</si>
  <si>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</si>
  <si>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</si>
  <si>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</si>
  <si>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</si>
  <si>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</si>
  <si>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</si>
  <si>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</si>
  <si>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</si>
  <si>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</si>
  <si>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</si>
  <si>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</si>
  <si>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</si>
  <si>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</si>
  <si>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</si>
  <si>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</si>
  <si>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</si>
  <si>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</si>
  <si>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</si>
  <si>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</si>
  <si>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</si>
  <si>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</si>
  <si>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</si>
  <si>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</si>
  <si>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</si>
  <si>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</si>
  <si>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</si>
  <si>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</si>
  <si>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</si>
  <si>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</si>
  <si>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</si>
  <si>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</si>
  <si>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</si>
  <si>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</si>
  <si>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</si>
  <si>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</si>
  <si>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</si>
  <si>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</si>
  <si>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</si>
  <si>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</si>
  <si>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</si>
  <si>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</si>
  <si>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</si>
  <si>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</si>
  <si>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</si>
  <si>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</si>
  <si>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</si>
  <si>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</si>
  <si>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</si>
  <si>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</si>
  <si>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</si>
  <si>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</si>
  <si>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</si>
  <si>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</si>
  <si>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</si>
  <si>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</si>
  <si>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</si>
  <si>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</si>
  <si>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</si>
  <si>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</si>
  <si>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</si>
  <si>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</si>
  <si>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</si>
  <si>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</si>
  <si>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</si>
  <si>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</si>
  <si>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</si>
  <si>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</si>
  <si>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</si>
  <si>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</si>
  <si>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</si>
  <si>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</si>
  <si>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</si>
  <si>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</si>
  <si>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</si>
  <si>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</si>
  <si>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</si>
  <si>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</si>
  <si>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</si>
  <si>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</si>
  <si>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</si>
  <si>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</si>
  <si>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</si>
  <si>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</si>
  <si>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</si>
  <si>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</si>
  <si>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</si>
  <si>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</si>
  <si>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</si>
  <si>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</si>
  <si>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</si>
  <si>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</si>
  <si>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</si>
  <si>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</si>
  <si>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</si>
  <si>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</si>
  <si>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</si>
  <si>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</si>
  <si>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</si>
  <si>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</si>
  <si>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</si>
  <si>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</si>
  <si>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</si>
  <si>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</si>
  <si>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</si>
  <si>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</si>
  <si>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</si>
  <si>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</si>
  <si>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</si>
  <si>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</si>
  <si>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</si>
  <si>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</si>
  <si>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</si>
  <si>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</si>
  <si>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</si>
  <si>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</si>
  <si>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</si>
  <si>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</si>
  <si>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</si>
  <si>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</si>
  <si>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</si>
  <si>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</si>
  <si>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</si>
  <si>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</si>
  <si>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</si>
  <si>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</si>
  <si>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</si>
  <si>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</si>
  <si>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</si>
  <si>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</si>
  <si>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</si>
  <si>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</si>
  <si>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</si>
  <si>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</si>
  <si>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</si>
  <si>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</si>
  <si>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</si>
  <si>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</si>
  <si>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</si>
  <si>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</si>
  <si>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</si>
  <si>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</si>
  <si>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</si>
  <si>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</si>
  <si>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</si>
  <si>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</si>
  <si>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</si>
  <si>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</si>
  <si>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</si>
  <si>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</si>
  <si>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</si>
  <si>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</si>
  <si>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</si>
  <si>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</si>
  <si>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</si>
  <si>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</si>
  <si>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</si>
  <si>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</si>
  <si>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</si>
  <si>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</si>
  <si>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</si>
  <si>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</si>
  <si>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</si>
  <si>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</si>
  <si>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</si>
  <si>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</si>
  <si>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</si>
  <si>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</si>
  <si>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</si>
  <si>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</si>
  <si>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</si>
  <si>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</si>
  <si>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</si>
  <si>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</si>
  <si>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</si>
  <si>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</si>
  <si>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</si>
  <si>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</si>
  <si>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</si>
  <si>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</si>
  <si>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</si>
  <si>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</si>
  <si>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</si>
  <si>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</si>
  <si>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</si>
  <si>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</si>
  <si>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</si>
  <si>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</si>
  <si>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</si>
  <si>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</si>
  <si>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</si>
  <si>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</si>
  <si>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</si>
  <si>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</si>
  <si>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</si>
  <si>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</si>
  <si>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</si>
  <si>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</si>
  <si>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</si>
  <si>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</si>
  <si>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</si>
  <si>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</si>
  <si>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</si>
  <si>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</si>
  <si>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</si>
  <si>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</si>
  <si>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</si>
  <si>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</si>
  <si>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</si>
  <si>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</si>
  <si>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</si>
  <si>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</si>
  <si>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</si>
  <si>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</si>
  <si>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</si>
  <si>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</si>
  <si>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</si>
  <si>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</si>
  <si>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</si>
  <si>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</si>
  <si>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</si>
  <si>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</si>
  <si>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</si>
  <si>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</si>
  <si>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</si>
  <si>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</si>
  <si>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</si>
  <si>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</si>
  <si>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</si>
  <si>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</si>
  <si>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</si>
  <si>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</si>
  <si>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</si>
  <si>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</si>
  <si>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</si>
  <si>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</si>
  <si>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</si>
  <si>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</si>
  <si>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</si>
  <si>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</si>
  <si>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</si>
  <si>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</si>
  <si>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</si>
  <si>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</si>
  <si>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</si>
  <si>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</si>
  <si>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</si>
  <si>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</si>
  <si>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</si>
  <si>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</si>
  <si>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</si>
  <si>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</si>
  <si>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</si>
  <si>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</si>
  <si>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</si>
  <si>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</si>
  <si>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</si>
  <si>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</si>
  <si>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</si>
  <si>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</si>
  <si>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</si>
  <si>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</si>
  <si>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</si>
  <si>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</si>
  <si>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</si>
  <si>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</si>
  <si>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</si>
  <si>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</si>
  <si>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</si>
  <si>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</si>
  <si>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</si>
  <si>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</si>
  <si>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</si>
  <si>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</si>
  <si>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</si>
  <si>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</si>
  <si>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</si>
  <si>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</si>
  <si>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</si>
  <si>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</si>
  <si>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</si>
  <si>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</si>
  <si>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</si>
  <si>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</si>
  <si>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</si>
  <si>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</si>
  <si>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</si>
  <si>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</si>
  <si>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</si>
  <si>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</si>
  <si>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</si>
  <si>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</si>
  <si>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</si>
  <si>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</si>
  <si>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</si>
  <si>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</si>
  <si>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</si>
  <si>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</si>
  <si>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</si>
  <si>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</si>
  <si>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</si>
  <si>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</si>
  <si>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</si>
  <si>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</si>
  <si>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</si>
  <si>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</si>
  <si>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</si>
  <si>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</si>
  <si>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</si>
  <si>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</si>
  <si>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</si>
  <si>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</si>
  <si>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</si>
  <si>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</si>
  <si>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</si>
  <si>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</si>
  <si>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</si>
  <si>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</si>
  <si>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</si>
  <si>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</si>
  <si>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</si>
  <si>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</si>
  <si>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</si>
  <si>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</si>
  <si>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</si>
  <si>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</si>
  <si>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</si>
  <si>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</si>
  <si>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</si>
  <si>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</si>
  <si>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</si>
  <si>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</si>
  <si>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</si>
  <si>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</si>
  <si>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</si>
  <si>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</si>
  <si>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</si>
  <si>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</si>
  <si>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</si>
  <si>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</si>
  <si>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</si>
  <si>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</si>
  <si>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</si>
  <si>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</si>
  <si>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</si>
  <si>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</si>
  <si>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</si>
  <si>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</si>
  <si>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</si>
  <si>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</si>
  <si>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</si>
  <si>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</si>
  <si>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</si>
  <si>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</si>
  <si>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</si>
  <si>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</si>
  <si>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</si>
  <si>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</si>
  <si>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</si>
  <si>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</si>
  <si>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</si>
  <si>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</si>
  <si>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</si>
  <si>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</si>
  <si>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</si>
  <si>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</si>
  <si>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</si>
  <si>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</si>
  <si>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</si>
  <si>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</si>
  <si>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</si>
  <si>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</si>
  <si>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</si>
  <si>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</si>
  <si>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</si>
  <si>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</si>
  <si>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</si>
  <si>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</si>
  <si>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</si>
  <si>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</si>
  <si>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</si>
  <si>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</si>
  <si>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</si>
  <si>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</si>
  <si>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</si>
  <si>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</si>
  <si>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</si>
  <si>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</si>
  <si>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</si>
  <si>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</si>
  <si>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</si>
  <si>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</si>
  <si>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</si>
  <si>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</si>
  <si>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</si>
  <si>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</si>
  <si>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</si>
  <si>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</si>
  <si>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</si>
  <si>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</si>
  <si>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</si>
  <si>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</si>
  <si>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</si>
  <si>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</si>
  <si>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</si>
  <si>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</si>
  <si>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</si>
  <si>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</si>
  <si>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</si>
  <si>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</si>
  <si>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</si>
  <si>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</si>
  <si>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</si>
  <si>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</si>
  <si>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</si>
  <si>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</si>
  <si>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</si>
  <si>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</si>
  <si>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</si>
  <si>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</si>
  <si>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</si>
  <si>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</si>
  <si>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</si>
  <si>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</si>
  <si>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</si>
  <si>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</si>
  <si>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</si>
  <si>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</si>
  <si>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</si>
  <si>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</si>
  <si>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</si>
  <si>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</si>
  <si>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</si>
  <si>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</si>
  <si>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</si>
  <si>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</si>
  <si>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</si>
  <si>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</si>
  <si>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</si>
  <si>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</si>
  <si>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</si>
  <si>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</si>
  <si>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</si>
  <si>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</si>
  <si>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</si>
  <si>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</si>
  <si>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</si>
  <si>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</si>
  <si>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</si>
  <si>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</si>
  <si>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</si>
  <si>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</si>
  <si>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</si>
  <si>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</si>
  <si>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</si>
  <si>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</si>
  <si>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</si>
  <si>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</si>
  <si>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</si>
  <si>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</si>
  <si>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</si>
  <si>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</si>
  <si>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</si>
  <si>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</si>
  <si>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</si>
  <si>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</si>
  <si>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</si>
  <si>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</si>
  <si>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</si>
  <si>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</si>
  <si>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</si>
  <si>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</si>
  <si>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</si>
  <si>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</si>
  <si>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</si>
  <si>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</si>
  <si>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</si>
  <si>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</si>
  <si>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</si>
  <si>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</si>
  <si>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</si>
  <si>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</si>
  <si>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</si>
  <si>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</si>
  <si>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</si>
  <si>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</si>
  <si>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</si>
  <si>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</si>
  <si>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</si>
  <si>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</si>
  <si>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</si>
  <si>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</si>
  <si>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</si>
  <si>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</si>
  <si>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</si>
  <si>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</si>
  <si>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</si>
  <si>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</si>
  <si>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</si>
  <si>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</si>
  <si>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</si>
  <si>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</si>
  <si>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</si>
  <si>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</si>
  <si>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</si>
  <si>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</si>
  <si>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</si>
  <si>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</si>
  <si>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</si>
  <si>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</si>
  <si>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</si>
  <si>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</si>
  <si>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</si>
  <si>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</si>
  <si>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</si>
  <si>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</si>
  <si>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</si>
  <si>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</si>
  <si>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</si>
  <si>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</si>
  <si>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</si>
  <si>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</si>
  <si>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</si>
  <si>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</si>
  <si>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</si>
  <si>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</si>
  <si>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</si>
  <si>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</si>
  <si>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</si>
  <si>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</si>
  <si>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</si>
  <si>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</si>
  <si>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</si>
  <si>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</si>
  <si>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</si>
  <si>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</si>
  <si>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</si>
  <si>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</si>
  <si>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</si>
  <si>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</si>
  <si>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</si>
  <si>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</si>
  <si>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</si>
  <si>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</si>
  <si>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</si>
  <si>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</si>
  <si>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</si>
  <si>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</si>
  <si>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</si>
  <si>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</si>
  <si>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</si>
  <si>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</si>
  <si>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</si>
  <si>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</si>
  <si>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</si>
  <si>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</si>
  <si>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</si>
  <si>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</si>
  <si>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</si>
  <si>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</si>
  <si>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</si>
  <si>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</si>
  <si>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</si>
  <si>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</si>
  <si>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</si>
  <si>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</si>
  <si>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</si>
  <si>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</si>
  <si>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</si>
  <si>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</si>
  <si>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</si>
  <si>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</si>
  <si>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</si>
  <si>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</si>
  <si>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</si>
  <si>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</si>
  <si>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</si>
  <si>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</si>
  <si>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</si>
  <si>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</si>
  <si>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</si>
  <si>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</si>
  <si>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</si>
  <si>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</si>
  <si>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</si>
  <si>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</si>
  <si>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</si>
  <si>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</si>
  <si>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</si>
  <si>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</si>
  <si>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</si>
  <si>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</si>
  <si>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</si>
  <si>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</si>
  <si>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</si>
  <si>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</si>
  <si>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</si>
  <si>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</si>
  <si>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</si>
  <si>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</si>
  <si>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</si>
  <si>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</si>
  <si>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</si>
  <si>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</si>
  <si>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</si>
  <si>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</si>
  <si>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</si>
  <si>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</si>
  <si>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</si>
  <si>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</si>
  <si>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</si>
  <si>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</si>
  <si>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</si>
  <si>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</si>
  <si>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</si>
  <si>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</si>
  <si>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</si>
  <si>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</si>
  <si>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</si>
  <si>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</si>
  <si>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</si>
  <si>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</si>
  <si>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</si>
  <si>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</si>
  <si>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</si>
  <si>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</si>
  <si>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</si>
  <si>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</si>
  <si>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</si>
  <si>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</si>
  <si>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</si>
  <si>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</si>
  <si>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</si>
  <si>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</si>
  <si>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</si>
  <si>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</si>
  <si>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</si>
  <si>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</si>
  <si>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</si>
  <si>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</si>
  <si>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</si>
  <si>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</si>
  <si>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</si>
  <si>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</si>
  <si>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</si>
  <si>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</si>
  <si>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</si>
  <si>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</si>
  <si>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</si>
  <si>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</si>
  <si>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</si>
  <si>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</si>
  <si>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</si>
  <si>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</si>
  <si>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</si>
  <si>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</si>
  <si>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</si>
  <si>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</si>
  <si>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</si>
  <si>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</si>
  <si>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</si>
  <si>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</si>
  <si>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</si>
  <si>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</si>
  <si>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</si>
  <si>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</si>
  <si>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</si>
  <si>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</si>
  <si>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</si>
  <si>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</si>
  <si>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</si>
  <si>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</si>
  <si>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</si>
  <si>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</si>
  <si>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</si>
  <si>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</si>
  <si>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</si>
  <si>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</si>
  <si>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</si>
  <si>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</si>
  <si>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</si>
  <si>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</si>
  <si>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</si>
  <si>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</si>
  <si>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</si>
  <si>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</si>
  <si>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</si>
  <si>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</si>
  <si>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</si>
  <si>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</si>
  <si>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</si>
  <si>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</si>
  <si>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</si>
  <si>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</si>
  <si>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</si>
  <si>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</si>
  <si>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</si>
  <si>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</si>
  <si>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</si>
  <si>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</si>
  <si>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</si>
  <si>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</si>
  <si>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</si>
  <si>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</si>
  <si>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</si>
  <si>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</si>
  <si>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</si>
  <si>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</si>
  <si>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</si>
  <si>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</si>
  <si>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</si>
  <si>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</si>
  <si>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</si>
  <si>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</si>
  <si>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</si>
  <si>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</si>
  <si>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</si>
  <si>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</si>
  <si>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</si>
  <si>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</si>
  <si>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</si>
  <si>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</si>
  <si>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</si>
  <si>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</si>
  <si>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</si>
  <si>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</si>
  <si>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</si>
  <si>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</si>
  <si>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</si>
  <si>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</si>
  <si>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</si>
  <si>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</si>
  <si>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</si>
  <si>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</si>
  <si>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</si>
  <si>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</si>
  <si>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</si>
  <si>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</si>
  <si>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</si>
  <si>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</si>
  <si>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</si>
  <si>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</si>
  <si>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</si>
  <si>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</si>
  <si>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</si>
  <si>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</si>
  <si>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</si>
  <si>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</si>
  <si>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</si>
  <si>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</si>
  <si>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</si>
  <si>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</si>
  <si>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</si>
  <si>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</si>
  <si>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</si>
  <si>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</si>
  <si>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</si>
  <si>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</si>
  <si>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</si>
  <si>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</si>
  <si>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</si>
  <si>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</si>
  <si>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</si>
  <si>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</si>
  <si>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</si>
  <si>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</si>
  <si>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</si>
  <si>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</si>
  <si>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</si>
  <si>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</si>
  <si>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</si>
  <si>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</si>
  <si>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</si>
  <si>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</si>
  <si>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</si>
  <si>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</si>
  <si>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</si>
  <si>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</si>
  <si>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</si>
  <si>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</si>
  <si>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</si>
  <si>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</si>
  <si>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</si>
  <si>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</si>
  <si>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</si>
  <si>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</si>
  <si>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</si>
  <si>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</si>
  <si>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</si>
  <si>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</si>
  <si>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</si>
  <si>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</si>
  <si>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</si>
  <si>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</si>
  <si>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</si>
  <si>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</si>
  <si>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</si>
  <si>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</si>
  <si>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</si>
  <si>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</si>
  <si>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</si>
  <si>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</si>
  <si>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</si>
  <si>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</si>
  <si>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</si>
  <si>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</si>
  <si>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</si>
  <si>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</si>
  <si>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</si>
  <si>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</si>
  <si>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</si>
  <si>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</si>
  <si>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</si>
  <si>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</si>
  <si>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</si>
  <si>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</si>
  <si>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</si>
  <si>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</si>
  <si>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</si>
  <si>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</si>
  <si>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</si>
  <si>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</si>
  <si>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</si>
  <si>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</si>
  <si>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</si>
  <si>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</si>
  <si>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</si>
  <si>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</si>
  <si>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</si>
  <si>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</si>
  <si>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</si>
  <si>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</si>
  <si>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</si>
  <si>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</si>
  <si>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</si>
  <si>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</si>
  <si>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</si>
  <si>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</si>
  <si>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</si>
  <si>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</si>
  <si>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</si>
  <si>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</si>
  <si>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</si>
  <si>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</si>
  <si>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</si>
  <si>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</si>
  <si>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</si>
  <si>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</si>
  <si>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</si>
  <si>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</si>
  <si>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</si>
  <si>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</si>
  <si>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</si>
  <si>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</si>
  <si>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</si>
  <si>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</si>
  <si>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</si>
  <si>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</si>
  <si>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</si>
  <si>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</si>
  <si>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</si>
  <si>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</si>
  <si>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</si>
  <si>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</si>
  <si>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</si>
  <si>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</si>
  <si>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</si>
  <si>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</si>
  <si>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</si>
  <si>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</si>
  <si>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</si>
  <si>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</si>
  <si>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</si>
  <si>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</si>
  <si>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</si>
  <si>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</si>
  <si>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</si>
  <si>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</si>
  <si>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</si>
  <si>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</si>
  <si>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</si>
  <si>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</si>
  <si>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</si>
  <si>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</si>
  <si>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</si>
  <si>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</si>
  <si>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</si>
  <si>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</si>
  <si>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</si>
  <si>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</si>
  <si>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</si>
  <si>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</si>
  <si>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</si>
  <si>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</si>
  <si>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</si>
  <si>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</si>
  <si>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</si>
  <si>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</si>
  <si>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</si>
  <si>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</si>
  <si>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</si>
  <si>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</si>
  <si>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</si>
  <si>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</si>
  <si>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</si>
  <si>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</si>
  <si>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</si>
  <si>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</si>
  <si>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</si>
  <si>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</si>
  <si>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</si>
  <si>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</si>
  <si>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</si>
  <si>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</si>
  <si>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</si>
  <si>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</si>
  <si>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</si>
  <si>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</si>
  <si>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</si>
  <si>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</si>
  <si>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</si>
  <si>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</si>
  <si>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</si>
  <si>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</si>
  <si>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</si>
  <si>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</si>
  <si>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</si>
  <si>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</si>
  <si>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</si>
  <si>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</si>
  <si>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</si>
  <si>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</si>
  <si>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</si>
  <si>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</si>
  <si>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</si>
  <si>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</si>
  <si>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</si>
  <si>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</si>
  <si>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</si>
  <si>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</si>
  <si>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</si>
  <si>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</si>
  <si>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</si>
  <si>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</si>
  <si>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</si>
  <si>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</si>
  <si>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</si>
  <si>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</si>
  <si>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</si>
  <si>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</si>
  <si>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</si>
  <si>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</si>
  <si>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</si>
  <si>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</si>
  <si>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</si>
  <si>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</si>
  <si>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</si>
  <si>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</si>
  <si>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</si>
  <si>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</si>
  <si>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</si>
  <si>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</si>
  <si>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</si>
  <si>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</si>
  <si>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</si>
  <si>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</si>
  <si>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</si>
  <si>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</si>
  <si>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</si>
  <si>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</si>
  <si>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</si>
  <si>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</si>
  <si>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</si>
  <si>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</si>
  <si>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</si>
  <si>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</si>
  <si>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</si>
  <si>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</si>
  <si>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</si>
  <si>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</si>
  <si>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</si>
  <si>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</si>
  <si>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</si>
  <si>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</si>
  <si>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</si>
  <si>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</si>
  <si>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</si>
  <si>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</si>
  <si>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</si>
  <si>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</si>
  <si>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</si>
  <si>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</si>
  <si>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</si>
  <si>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</si>
  <si>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</si>
  <si>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</si>
  <si>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</si>
  <si>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</si>
  <si>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</si>
  <si>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</si>
  <si>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</si>
  <si>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</si>
  <si>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</si>
  <si>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</si>
  <si>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</si>
  <si>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</si>
  <si>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</si>
  <si>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</si>
  <si>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</si>
  <si>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</si>
  <si>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</si>
  <si>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</si>
  <si>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</si>
  <si>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</si>
  <si>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</si>
  <si>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</si>
  <si>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</si>
  <si>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</si>
  <si>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</si>
  <si>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</si>
  <si>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</si>
  <si>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</si>
  <si>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</si>
  <si>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</si>
  <si>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</si>
  <si>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</si>
  <si>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</si>
  <si>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</si>
  <si>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</si>
  <si>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</si>
  <si>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</si>
  <si>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</si>
  <si>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</si>
  <si>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</si>
  <si>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</si>
  <si>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</si>
  <si>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</si>
  <si>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</si>
  <si>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</si>
  <si>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</si>
  <si>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</si>
  <si>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</si>
  <si>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</si>
  <si>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</si>
  <si>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</si>
  <si>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</si>
  <si>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</si>
  <si>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</si>
  <si>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</si>
  <si>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</si>
  <si>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</si>
  <si>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</si>
  <si>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</si>
  <si>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</si>
  <si>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</si>
  <si>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</si>
  <si>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</si>
  <si>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</si>
  <si>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</si>
  <si>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</si>
  <si>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</si>
  <si>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</si>
  <si>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</si>
  <si>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</si>
  <si>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</si>
  <si>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</si>
  <si>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</si>
  <si>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</si>
  <si>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</si>
  <si>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</si>
  <si>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</si>
  <si>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</si>
  <si>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</si>
  <si>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</si>
  <si>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</si>
  <si>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</si>
  <si>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</si>
  <si>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</si>
  <si>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</si>
  <si>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</si>
  <si>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</si>
  <si>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</si>
  <si>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</si>
  <si>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</si>
  <si>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</si>
  <si>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</si>
  <si>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</si>
  <si>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</si>
  <si>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</si>
  <si>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</si>
  <si>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</si>
  <si>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</si>
  <si>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</si>
  <si>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</si>
  <si>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</si>
  <si>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</si>
  <si>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</si>
  <si>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</si>
  <si>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</si>
  <si>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</si>
  <si>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</si>
  <si>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</si>
  <si>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</si>
  <si>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</si>
  <si>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</si>
  <si>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</si>
  <si>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</si>
  <si>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</si>
  <si>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</si>
  <si>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</si>
  <si>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</si>
  <si>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</si>
  <si>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</si>
  <si>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</si>
  <si>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</si>
  <si>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</si>
  <si>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</si>
  <si>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</si>
  <si>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</si>
  <si>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</si>
  <si>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</si>
  <si>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</si>
  <si>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</si>
  <si>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</si>
  <si>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</si>
  <si>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</si>
  <si>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</si>
  <si>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</si>
  <si>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</si>
  <si>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</si>
  <si>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</si>
  <si>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</si>
  <si>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</si>
  <si>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</si>
  <si>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</si>
  <si>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</si>
  <si>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</si>
  <si>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</si>
  <si>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</si>
  <si>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</si>
  <si>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</si>
  <si>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</si>
  <si>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</si>
  <si>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</si>
  <si>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</si>
  <si>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</si>
  <si>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</si>
  <si>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</si>
  <si>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</si>
  <si>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</si>
  <si>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</si>
  <si>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</si>
  <si>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</si>
  <si>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</si>
  <si>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</si>
  <si>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</si>
  <si>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</si>
  <si>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</si>
  <si>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</si>
  <si>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</si>
  <si>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</si>
  <si>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</si>
  <si>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</si>
  <si>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</si>
  <si>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</si>
  <si>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</si>
  <si>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</si>
  <si>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</si>
  <si>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</si>
  <si>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</si>
  <si>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</si>
  <si>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</si>
  <si>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</si>
  <si>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</si>
  <si>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</si>
  <si>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</si>
  <si>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</si>
  <si>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</si>
  <si>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</si>
  <si>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</si>
  <si>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</si>
  <si>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</si>
  <si>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</si>
  <si>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</si>
  <si>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</si>
  <si>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</si>
  <si>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</si>
  <si>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</si>
  <si>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</si>
  <si>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</si>
  <si>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</si>
  <si>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</si>
  <si>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</si>
  <si>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</si>
  <si>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</si>
  <si>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</si>
  <si>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</si>
  <si>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</si>
  <si>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</si>
  <si>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</si>
  <si>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</si>
  <si>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</si>
  <si>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</si>
  <si>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</si>
  <si>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</si>
  <si>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</si>
  <si>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</si>
  <si>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</si>
  <si>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</si>
  <si>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</si>
  <si>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</si>
  <si>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</si>
  <si>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</si>
  <si>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</si>
  <si>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</si>
  <si>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</si>
  <si>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</si>
  <si>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</si>
  <si>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</si>
  <si>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</si>
  <si>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</si>
  <si>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</si>
  <si>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</si>
  <si>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</si>
  <si>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</si>
  <si>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</si>
  <si>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</si>
  <si>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</si>
  <si>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</si>
  <si>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</si>
  <si>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</si>
  <si>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</si>
  <si>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</si>
  <si>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</si>
  <si>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</si>
  <si>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</si>
  <si>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</si>
  <si>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</si>
  <si>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</si>
  <si>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</si>
  <si>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</si>
  <si>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</si>
  <si>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</si>
  <si>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</si>
  <si>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</si>
  <si>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</si>
  <si>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</si>
  <si>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</si>
  <si>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</si>
  <si>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</si>
  <si>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</si>
  <si>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</si>
  <si>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</si>
  <si>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</si>
  <si>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</si>
  <si>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</si>
  <si>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</si>
  <si>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</si>
  <si>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</si>
  <si>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</si>
  <si>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</si>
  <si>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</si>
  <si>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</si>
  <si>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</si>
  <si>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</si>
  <si>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</si>
  <si>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</si>
  <si>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</si>
  <si>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</si>
  <si>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</si>
  <si>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</si>
  <si>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</si>
  <si>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</si>
  <si>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</si>
  <si>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</si>
  <si>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</si>
  <si>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</si>
  <si>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</si>
  <si>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</si>
  <si>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</si>
  <si>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</si>
  <si>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</si>
  <si>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</si>
  <si>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</si>
  <si>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</si>
  <si>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</si>
  <si>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</si>
  <si>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</si>
  <si>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</si>
  <si>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</si>
  <si>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</si>
  <si>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</si>
  <si>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</si>
  <si>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</si>
  <si>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</si>
  <si>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</si>
  <si>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</si>
  <si>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</si>
  <si>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</si>
  <si>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</si>
  <si>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</si>
  <si>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</si>
  <si>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</si>
  <si>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</si>
  <si>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</si>
  <si>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</si>
  <si>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</si>
  <si>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</si>
  <si>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</si>
  <si>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</si>
  <si>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</si>
  <si>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</si>
  <si>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</si>
  <si>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</si>
  <si>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</si>
  <si>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</si>
  <si>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</si>
  <si>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</si>
  <si>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</si>
  <si>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</si>
  <si>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</si>
  <si>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</si>
  <si>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</si>
  <si>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</si>
  <si>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</si>
  <si>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</si>
  <si>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</si>
  <si>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</si>
  <si>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</si>
  <si>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</si>
  <si>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</si>
  <si>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</si>
  <si>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</si>
  <si>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</si>
  <si>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</si>
  <si>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</si>
  <si>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</si>
  <si>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</si>
  <si>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</si>
  <si>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</si>
  <si>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</si>
  <si>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</si>
  <si>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</si>
  <si>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</si>
  <si>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</si>
  <si>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</si>
  <si>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</si>
  <si>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</si>
  <si>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</si>
  <si>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</si>
  <si>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</si>
  <si>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</si>
  <si>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</si>
  <si>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</si>
  <si>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</si>
  <si>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</si>
  <si>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</si>
  <si>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</si>
  <si>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</si>
  <si>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</si>
  <si>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</si>
  <si>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</si>
  <si>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</si>
  <si>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</si>
  <si>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</si>
  <si>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</si>
  <si>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</si>
  <si>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</si>
  <si>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</si>
  <si>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</si>
  <si>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</si>
  <si>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</si>
  <si>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</si>
  <si>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</si>
  <si>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</si>
  <si>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</si>
  <si>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</si>
  <si>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</si>
  <si>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</si>
  <si>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</si>
  <si>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</si>
  <si>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</si>
  <si>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</si>
  <si>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</si>
  <si>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</si>
  <si>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</si>
  <si>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</si>
  <si>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</si>
  <si>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</si>
  <si>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</si>
  <si>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</si>
  <si>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</si>
  <si>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</si>
  <si>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</si>
  <si>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</si>
  <si>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</si>
  <si>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</si>
  <si>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</si>
  <si>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</si>
  <si>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</si>
  <si>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</si>
  <si>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</si>
  <si>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</si>
  <si>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</si>
  <si>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</si>
  <si>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</si>
  <si>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</si>
  <si>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</si>
  <si>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</si>
  <si>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</si>
  <si>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</si>
  <si>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</si>
  <si>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</si>
  <si>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</si>
  <si>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</si>
  <si>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</si>
  <si>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</si>
  <si>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</si>
  <si>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</si>
  <si>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</si>
  <si>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</si>
  <si>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</si>
  <si>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</si>
  <si>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</si>
  <si>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</si>
  <si>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</si>
  <si>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</si>
  <si>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</si>
  <si>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</si>
  <si>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</si>
  <si>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</si>
  <si>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</si>
  <si>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</si>
  <si>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</si>
  <si>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</si>
  <si>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</si>
  <si>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</si>
  <si>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</si>
  <si>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</si>
  <si>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</si>
  <si>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</si>
  <si>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</si>
  <si>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</si>
  <si>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</si>
  <si>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</si>
  <si>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</si>
  <si>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</si>
  <si>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</si>
  <si>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</si>
  <si>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</si>
  <si>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</si>
  <si>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</si>
  <si>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</si>
  <si>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</si>
  <si>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</si>
  <si>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</si>
  <si>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</si>
  <si>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</si>
  <si>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</si>
  <si>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</si>
  <si>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</si>
  <si>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</si>
  <si>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</si>
  <si>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</si>
  <si>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</si>
  <si>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</si>
  <si>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</si>
  <si>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</si>
  <si>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</si>
  <si>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</si>
  <si>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</si>
  <si>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</si>
  <si>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</si>
  <si>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</si>
  <si>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</si>
  <si>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</si>
  <si>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</si>
  <si>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</si>
  <si>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</si>
  <si>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</si>
  <si>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</si>
  <si>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</si>
  <si>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</si>
  <si>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</si>
  <si>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</si>
  <si>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</si>
  <si>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</si>
  <si>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</si>
  <si>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</si>
  <si>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</si>
  <si>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</si>
  <si>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</si>
  <si>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</si>
  <si>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</si>
  <si>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</si>
  <si>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</si>
  <si>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</si>
  <si>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</si>
  <si>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</si>
  <si>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</si>
  <si>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</si>
  <si>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</si>
  <si>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</si>
  <si>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</si>
  <si>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</si>
  <si>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</si>
  <si>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</si>
  <si>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</si>
  <si>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</si>
  <si>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</si>
  <si>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</si>
  <si>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</si>
  <si>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</si>
  <si>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</si>
  <si>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</si>
  <si>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</si>
  <si>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</si>
  <si>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</si>
  <si>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</si>
  <si>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</si>
  <si>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</si>
  <si>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</si>
  <si>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</si>
  <si>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</si>
  <si>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</si>
  <si>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</si>
  <si>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</si>
  <si>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</si>
  <si>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</si>
  <si>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</si>
  <si>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</si>
  <si>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</si>
  <si>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</si>
  <si>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</si>
  <si>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</si>
  <si>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</si>
  <si>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</si>
  <si>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</si>
  <si>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</si>
  <si>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</si>
  <si>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</si>
  <si>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</si>
  <si>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</si>
  <si>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</si>
  <si>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</si>
  <si>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</si>
  <si>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</si>
  <si>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</si>
  <si>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</si>
  <si>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</si>
  <si>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</si>
  <si>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</si>
  <si>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</si>
  <si>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</si>
  <si>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</si>
  <si>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</si>
  <si>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</si>
  <si>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</si>
  <si>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</si>
  <si>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</si>
  <si>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</si>
  <si>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</si>
  <si>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</si>
  <si>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</si>
  <si>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</si>
  <si>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</si>
  <si>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</si>
  <si>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</si>
  <si>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</si>
  <si>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</si>
  <si>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</si>
  <si>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</si>
  <si>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</si>
  <si>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</si>
  <si>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</si>
  <si>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</si>
  <si>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</si>
  <si>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</si>
  <si>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</si>
  <si>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</si>
  <si>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</si>
  <si>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</si>
  <si>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</si>
  <si>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</si>
  <si>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</si>
  <si>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</si>
  <si>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</si>
  <si>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</si>
  <si>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</si>
  <si>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</si>
  <si>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</si>
  <si>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</si>
  <si>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</si>
  <si>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</si>
  <si>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</si>
  <si>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</si>
  <si>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</si>
  <si>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</si>
  <si>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</si>
  <si>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</si>
  <si>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</si>
  <si>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</si>
  <si>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</si>
  <si>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</si>
  <si>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</si>
  <si>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</si>
  <si>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</si>
  <si>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</si>
  <si>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</si>
  <si>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</si>
  <si>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</si>
  <si>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</si>
  <si>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</si>
  <si>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</si>
  <si>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</si>
  <si>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</si>
  <si>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</si>
  <si>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</si>
  <si>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</si>
  <si>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</si>
  <si>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</si>
  <si>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</si>
  <si>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</si>
  <si>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</si>
  <si>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</si>
  <si>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</si>
  <si>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</si>
  <si>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</si>
  <si>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</si>
  <si>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</si>
  <si>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</si>
  <si>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</si>
  <si>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</si>
  <si>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</si>
  <si>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</si>
  <si>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</si>
  <si>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</si>
  <si>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</si>
  <si>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</si>
  <si>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</si>
  <si>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</si>
  <si>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</si>
  <si>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</si>
  <si>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</si>
  <si>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</si>
  <si>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</si>
  <si>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</si>
  <si>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</si>
  <si>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</si>
  <si>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</si>
  <si>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</si>
  <si>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</si>
  <si>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</si>
  <si>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</si>
  <si>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</si>
  <si>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</si>
  <si>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</si>
  <si>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</si>
  <si>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</si>
  <si>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</si>
  <si>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</si>
  <si>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</si>
  <si>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</si>
  <si>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</si>
  <si>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</si>
  <si>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</si>
  <si>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</si>
  <si>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</si>
  <si>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</si>
  <si>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</si>
  <si>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</si>
  <si>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</si>
  <si>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</si>
  <si>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</si>
  <si>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</si>
  <si>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</si>
  <si>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</si>
  <si>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</si>
  <si>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</si>
  <si>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</si>
  <si>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</si>
  <si>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</si>
  <si>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</si>
  <si>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</si>
  <si>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</si>
  <si>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</si>
  <si>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</si>
  <si>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</si>
  <si>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</si>
  <si>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</si>
  <si>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</si>
  <si>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</si>
  <si>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</si>
  <si>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</si>
  <si>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</si>
  <si>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</si>
  <si>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</si>
  <si>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</si>
  <si>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</si>
  <si>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</si>
  <si>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</si>
  <si>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</si>
  <si>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</si>
  <si>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</si>
  <si>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</si>
  <si>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</si>
  <si>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</si>
  <si>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</si>
  <si>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</si>
  <si>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</si>
  <si>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</si>
  <si>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</si>
  <si>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</si>
  <si>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</si>
  <si>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</si>
  <si>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</si>
  <si>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</si>
  <si>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</si>
  <si>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</si>
  <si>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</si>
  <si>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</si>
  <si>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</si>
  <si>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</si>
  <si>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</si>
  <si>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</si>
  <si>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</si>
  <si>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</si>
  <si>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</si>
  <si>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</si>
  <si>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</si>
  <si>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</si>
  <si>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</si>
  <si>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</si>
  <si>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</si>
  <si>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</si>
  <si>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</si>
  <si>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</si>
  <si>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</si>
  <si>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</si>
  <si>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</si>
  <si>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</si>
  <si>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</si>
  <si>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</si>
  <si>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</si>
  <si>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</si>
  <si>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</si>
  <si>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</si>
  <si>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</si>
  <si>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</si>
  <si>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</si>
  <si>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</si>
  <si>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</si>
  <si>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</si>
  <si>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</si>
  <si>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</si>
  <si>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</si>
  <si>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</si>
  <si>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</si>
  <si>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</si>
  <si>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</si>
  <si>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</si>
  <si>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</si>
  <si>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</si>
  <si>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</si>
  <si>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</si>
  <si>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</si>
  <si>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</si>
  <si>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</si>
  <si>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</si>
  <si>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</si>
  <si>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</si>
  <si>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</si>
  <si>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</si>
  <si>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</si>
  <si>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</si>
  <si>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</si>
  <si>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</si>
  <si>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</si>
  <si>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</si>
  <si>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</si>
  <si>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</si>
  <si>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</si>
  <si>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</si>
  <si>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</si>
  <si>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</si>
  <si>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</si>
  <si>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</si>
  <si>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</si>
  <si>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</si>
  <si>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</si>
  <si>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</si>
  <si>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</si>
  <si>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</si>
  <si>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</si>
  <si>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</si>
  <si>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</si>
  <si>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</si>
  <si>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</si>
  <si>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</si>
  <si>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</si>
  <si>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</si>
  <si>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</si>
  <si>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</si>
  <si>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</si>
  <si>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</si>
  <si>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</si>
  <si>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</si>
  <si>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</si>
  <si>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</si>
  <si>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</si>
  <si>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</si>
  <si>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</si>
  <si>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</si>
  <si>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</si>
  <si>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</si>
  <si>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</si>
  <si>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</si>
  <si>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</si>
  <si>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</si>
  <si>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</si>
  <si>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</si>
  <si>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</si>
  <si>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</si>
  <si>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</si>
  <si>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</si>
  <si>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</si>
  <si>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</si>
  <si>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</si>
  <si>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</si>
  <si>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</si>
  <si>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</si>
  <si>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</si>
  <si>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</si>
  <si>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</si>
  <si>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</si>
  <si>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</si>
  <si>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</si>
  <si>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</si>
  <si>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</si>
  <si>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</si>
  <si>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</si>
  <si>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</si>
  <si>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</si>
  <si>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</si>
  <si>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</si>
  <si>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</si>
  <si>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</si>
  <si>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</si>
  <si>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</si>
  <si>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</si>
  <si>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</si>
  <si>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</si>
  <si>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</si>
  <si>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</si>
  <si>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</si>
  <si>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</si>
  <si>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</si>
  <si>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</si>
  <si>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</si>
  <si>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</si>
  <si>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</si>
  <si>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</si>
  <si>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</si>
  <si>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</si>
  <si>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</si>
  <si>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</si>
  <si>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</si>
  <si>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</si>
  <si>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</si>
  <si>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</si>
  <si>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</si>
  <si>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</si>
  <si>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</si>
  <si>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</si>
  <si>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</si>
  <si>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</si>
  <si>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</si>
  <si>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</si>
  <si>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</si>
  <si>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</si>
  <si>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</si>
  <si>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</si>
  <si>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</si>
  <si>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</si>
  <si>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</si>
  <si>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</si>
  <si>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</si>
  <si>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</si>
  <si>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</si>
  <si>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</si>
  <si>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</si>
  <si>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</si>
  <si>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</si>
  <si>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</si>
  <si>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</si>
  <si>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</si>
  <si>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</si>
  <si>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</si>
  <si>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</si>
  <si>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</si>
  <si>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</si>
  <si>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</si>
  <si>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</si>
  <si>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</si>
  <si>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</si>
  <si>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</si>
  <si>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</si>
  <si>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</si>
  <si>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</si>
  <si>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</si>
  <si>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</si>
  <si>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</si>
  <si>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</si>
  <si>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</si>
  <si>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</si>
  <si>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</si>
  <si>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</si>
  <si>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</si>
  <si>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</si>
  <si>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</si>
  <si>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</si>
  <si>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</si>
  <si>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</si>
  <si>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</si>
  <si>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</si>
  <si>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</si>
  <si>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</si>
  <si>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</si>
  <si>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</si>
  <si>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</si>
  <si>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</si>
  <si>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</si>
  <si>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</si>
  <si>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</si>
  <si>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</si>
  <si>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</si>
  <si>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</si>
  <si>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</si>
  <si>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</si>
  <si>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</si>
  <si>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</si>
  <si>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</si>
  <si>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</si>
  <si>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</si>
  <si>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</si>
  <si>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</si>
  <si>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</si>
  <si>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</si>
  <si>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</si>
  <si>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</si>
  <si>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</si>
  <si>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</si>
  <si>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</si>
  <si>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</si>
  <si>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</si>
  <si>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</si>
  <si>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</si>
  <si>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</si>
  <si>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</si>
  <si>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</si>
  <si>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</si>
  <si>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</si>
  <si>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</si>
  <si>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</si>
  <si>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</si>
  <si>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</si>
  <si>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</si>
  <si>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</si>
  <si>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</si>
  <si>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</si>
  <si>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</si>
  <si>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</si>
  <si>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</si>
  <si>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</si>
  <si>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</si>
  <si>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</si>
  <si>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</si>
  <si>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</si>
  <si>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</si>
  <si>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</si>
  <si>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</si>
  <si>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</si>
  <si>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</si>
  <si>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</si>
  <si>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</si>
  <si>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</si>
  <si>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</si>
  <si>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</si>
  <si>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</si>
  <si>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</si>
  <si>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</si>
  <si>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</si>
  <si>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</si>
  <si>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</si>
  <si>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</si>
  <si>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</si>
  <si>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</si>
  <si>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</si>
  <si>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</si>
  <si>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</si>
  <si>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</si>
  <si>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</si>
  <si>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</si>
  <si>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</si>
  <si>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</si>
  <si>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</si>
  <si>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</si>
  <si>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</si>
  <si>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</si>
  <si>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</si>
  <si>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</si>
  <si>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</si>
  <si>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</si>
  <si>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</si>
  <si>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</si>
  <si>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</si>
  <si>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</si>
  <si>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</si>
  <si>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</si>
  <si>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</si>
  <si>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</si>
  <si>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</si>
  <si>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</si>
  <si>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</si>
  <si>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</si>
  <si>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</si>
  <si>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</si>
  <si>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</si>
  <si>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</si>
  <si>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</si>
  <si>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</si>
  <si>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</si>
  <si>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</si>
  <si>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</si>
  <si>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</si>
  <si>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</si>
  <si>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</si>
  <si>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</si>
  <si>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</si>
  <si>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</si>
  <si>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</si>
  <si>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</si>
  <si>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</si>
  <si>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</si>
  <si>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</si>
  <si>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</si>
  <si>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</si>
  <si>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</si>
  <si>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</si>
  <si>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</si>
  <si>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</si>
  <si>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</si>
  <si>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</si>
  <si>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</si>
  <si>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</si>
  <si>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</si>
  <si>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</si>
  <si>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</si>
  <si>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</si>
  <si>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</si>
  <si>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</si>
  <si>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</si>
  <si>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</si>
  <si>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</si>
  <si>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</si>
  <si>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</si>
  <si>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</si>
  <si>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</si>
  <si>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</si>
  <si>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</si>
  <si>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</si>
  <si>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</si>
  <si>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</si>
  <si>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</si>
  <si>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</si>
  <si>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</si>
  <si>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</si>
  <si>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</si>
  <si>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</si>
  <si>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</si>
  <si>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</si>
  <si>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</si>
  <si>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</si>
  <si>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</si>
  <si>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</si>
  <si>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</si>
  <si>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</si>
  <si>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</si>
  <si>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</si>
  <si>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</si>
  <si>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</si>
  <si>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</si>
  <si>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</si>
  <si>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</si>
  <si>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</si>
  <si>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</si>
  <si>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</si>
  <si>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</si>
  <si>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</si>
  <si>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</si>
  <si>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</si>
  <si>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</si>
  <si>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</si>
  <si>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</si>
  <si>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</si>
  <si>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</si>
  <si>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</si>
  <si>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</si>
  <si>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</si>
  <si>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</si>
  <si>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</si>
  <si>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</si>
  <si>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</si>
  <si>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</si>
  <si>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</si>
  <si>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</si>
  <si>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</si>
  <si>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</si>
  <si>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</si>
  <si>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</si>
  <si>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</si>
  <si>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</si>
  <si>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</si>
  <si>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</si>
  <si>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</si>
  <si>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</si>
  <si>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</si>
  <si>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</si>
  <si>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</si>
  <si>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</si>
  <si>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</si>
  <si>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</si>
  <si>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</si>
  <si>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</si>
  <si>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</si>
  <si>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</si>
  <si>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</si>
  <si>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</si>
  <si>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</si>
  <si>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</si>
  <si>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</si>
  <si>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</si>
  <si>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</si>
  <si>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</si>
  <si>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</si>
  <si>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</si>
  <si>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</si>
  <si>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</si>
  <si>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</si>
  <si>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</si>
  <si>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</si>
  <si>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</si>
  <si>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</si>
  <si>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</si>
  <si>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</si>
  <si>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</si>
  <si>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</si>
  <si>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</si>
  <si>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</si>
  <si>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</si>
  <si>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</si>
  <si>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</si>
  <si>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</si>
  <si>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</si>
  <si>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</si>
  <si>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</si>
  <si>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</si>
  <si>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</si>
  <si>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</si>
  <si>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</si>
  <si>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</si>
  <si>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</si>
  <si>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</si>
  <si>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</si>
  <si>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</si>
  <si>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</si>
  <si>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</si>
  <si>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</si>
  <si>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</si>
  <si>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</si>
  <si>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</si>
  <si>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</si>
  <si>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</si>
  <si>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</si>
  <si>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</si>
  <si>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</si>
  <si>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</si>
  <si>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</si>
  <si>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</si>
  <si>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</si>
  <si>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</si>
  <si>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</si>
  <si>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</si>
  <si>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</si>
  <si>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</si>
  <si>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</si>
  <si>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</si>
  <si>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</si>
  <si>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</si>
  <si>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</si>
  <si>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</si>
  <si>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</si>
  <si>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</si>
  <si>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</si>
  <si>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</si>
  <si>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</si>
  <si>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</si>
  <si>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</si>
  <si>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</si>
  <si>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</si>
  <si>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</si>
  <si>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</si>
  <si>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</si>
  <si>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</si>
  <si>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</si>
  <si>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</si>
  <si>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</si>
  <si>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</si>
  <si>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</si>
  <si>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</si>
  <si>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</si>
  <si>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</si>
  <si>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</si>
  <si>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</si>
  <si>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</si>
  <si>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</si>
  <si>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</si>
  <si>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</si>
  <si>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</si>
  <si>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</si>
  <si>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</si>
  <si>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</si>
  <si>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</si>
  <si>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</si>
  <si>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</si>
  <si>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</si>
  <si>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</si>
  <si>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</si>
  <si>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</si>
  <si>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</si>
  <si>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</si>
  <si>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</si>
  <si>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</si>
  <si>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</si>
  <si>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</si>
  <si>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</si>
  <si>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</si>
  <si>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</si>
  <si>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</si>
  <si>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</si>
  <si>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</si>
  <si>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</si>
  <si>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</si>
  <si>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</si>
  <si>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</si>
  <si>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</si>
  <si>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</si>
  <si>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</si>
  <si>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</si>
  <si>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</si>
  <si>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</si>
  <si>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</si>
  <si>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</si>
  <si>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</si>
  <si>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</si>
  <si>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</si>
  <si>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</si>
  <si>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</si>
  <si>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</si>
  <si>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</si>
  <si>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</si>
  <si>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</si>
  <si>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</si>
  <si>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</si>
  <si>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</si>
  <si>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</si>
  <si>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</si>
  <si>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</si>
  <si>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</si>
  <si>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</si>
  <si>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</si>
  <si>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</si>
  <si>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</si>
  <si>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</si>
  <si>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</si>
  <si>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</si>
  <si>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</si>
  <si>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</si>
  <si>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</si>
  <si>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</si>
  <si>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</si>
  <si>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</si>
  <si>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</si>
  <si>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</si>
  <si>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</si>
  <si>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</si>
  <si>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</si>
  <si>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</si>
  <si>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</si>
  <si>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</si>
  <si>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</si>
  <si>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</si>
  <si>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</si>
  <si>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</si>
  <si>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</si>
  <si>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</si>
  <si>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</si>
  <si>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</si>
  <si>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</si>
  <si>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</si>
  <si>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</si>
  <si>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</si>
  <si>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</si>
  <si>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</si>
  <si>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</si>
  <si>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</si>
  <si>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</si>
  <si>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</si>
  <si>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</si>
  <si>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</si>
  <si>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</si>
  <si>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</si>
  <si>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</si>
  <si>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</si>
  <si>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</si>
  <si>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</si>
  <si>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</si>
  <si>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</si>
  <si>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</si>
  <si>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</si>
  <si>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</si>
  <si>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</si>
  <si>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</si>
  <si>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</si>
  <si>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</si>
  <si>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</si>
  <si>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</si>
  <si>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</si>
  <si>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</si>
  <si>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</si>
  <si>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</si>
  <si>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</si>
  <si>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</si>
  <si>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</si>
  <si>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</si>
  <si>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</si>
  <si>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</si>
  <si>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</si>
  <si>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</si>
  <si>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</si>
  <si>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</si>
  <si>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</si>
  <si>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</si>
  <si>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</si>
  <si>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</si>
  <si>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</si>
  <si>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</si>
  <si>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</si>
  <si>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</si>
  <si>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</si>
  <si>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</si>
  <si>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</si>
  <si>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</si>
  <si>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</si>
  <si>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</si>
  <si>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</si>
  <si>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</si>
  <si>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</si>
  <si>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</si>
  <si>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</si>
  <si>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</si>
  <si>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</si>
  <si>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</si>
  <si>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</si>
  <si>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</si>
  <si>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</si>
  <si>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</si>
  <si>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</si>
  <si>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</si>
  <si>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</si>
  <si>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</si>
  <si>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</si>
  <si>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</si>
  <si>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</si>
  <si>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</si>
  <si>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</si>
  <si>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</si>
  <si>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</si>
  <si>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</si>
  <si>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</si>
  <si>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</si>
  <si>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</si>
  <si>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</si>
  <si>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</si>
  <si>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</si>
  <si>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</si>
  <si>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</si>
  <si>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</si>
  <si>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</si>
  <si>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</si>
  <si>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</si>
  <si>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</si>
  <si>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</si>
  <si>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</si>
  <si>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</si>
  <si>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</si>
  <si>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</si>
  <si>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</si>
  <si>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</si>
  <si>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</si>
  <si>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</si>
  <si>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</si>
  <si>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</si>
  <si>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</si>
  <si>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</si>
  <si>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</si>
  <si>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</si>
  <si>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</si>
  <si>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</si>
  <si>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</si>
  <si>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</si>
  <si>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</si>
  <si>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</si>
  <si>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</si>
  <si>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</si>
  <si>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</si>
  <si>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</si>
  <si>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</si>
  <si>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</si>
  <si>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</si>
  <si>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</si>
  <si>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</si>
  <si>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</si>
  <si>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</si>
  <si>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</si>
  <si>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</si>
  <si>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</si>
  <si>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</si>
  <si>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</si>
  <si>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</si>
  <si>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</si>
  <si>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</si>
  <si>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</si>
  <si>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</si>
  <si>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</si>
  <si>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</si>
  <si>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</si>
  <si>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</si>
  <si>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</si>
  <si>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</si>
  <si>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</si>
  <si>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</si>
  <si>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</si>
  <si>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</si>
  <si>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</si>
  <si>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</si>
  <si>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</si>
  <si>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</si>
  <si>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</si>
  <si>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</si>
  <si>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</si>
  <si>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</si>
  <si>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</si>
  <si>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</si>
  <si>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</si>
  <si>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</si>
  <si>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</si>
  <si>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</si>
  <si>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</si>
  <si>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</si>
  <si>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</si>
  <si>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</si>
  <si>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</si>
  <si>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</si>
  <si>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</si>
  <si>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</si>
  <si>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</si>
  <si>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</si>
  <si>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</si>
  <si>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</si>
  <si>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</si>
  <si>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</si>
  <si>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</si>
  <si>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</si>
  <si>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</si>
  <si>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</si>
  <si>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</si>
  <si>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</si>
  <si>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</si>
  <si>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</si>
  <si>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</si>
  <si>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</si>
  <si>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</si>
  <si>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</si>
  <si>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</si>
  <si>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</si>
  <si>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</si>
  <si>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</si>
  <si>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</si>
  <si>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</si>
  <si>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</si>
  <si>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</si>
  <si>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</si>
  <si>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</si>
  <si>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</si>
  <si>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</si>
  <si>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</si>
  <si>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</si>
  <si>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</si>
  <si>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</si>
  <si>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</si>
  <si>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</si>
  <si>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</si>
  <si>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</si>
  <si>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</si>
  <si>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</si>
  <si>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</si>
  <si>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</si>
  <si>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</si>
  <si>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</si>
  <si>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</si>
  <si>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</si>
  <si>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</si>
  <si>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</si>
  <si>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</si>
  <si>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</si>
  <si>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</si>
  <si>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</si>
  <si>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</si>
  <si>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</si>
  <si>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</si>
  <si>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</si>
  <si>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</si>
  <si>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</si>
  <si>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</si>
  <si>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</si>
  <si>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</si>
  <si>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</si>
  <si>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</si>
  <si>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</si>
  <si>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</si>
  <si>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</si>
  <si>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</si>
  <si>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</si>
  <si>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</si>
  <si>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</si>
  <si>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</si>
  <si>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</si>
  <si>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</si>
  <si>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</si>
  <si>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</si>
  <si>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</si>
  <si>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</si>
  <si>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</si>
  <si>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</si>
  <si>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</si>
  <si>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</si>
  <si>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</si>
  <si>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</si>
  <si>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</si>
  <si>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</si>
  <si>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</si>
  <si>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</si>
  <si>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</si>
  <si>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</si>
  <si>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</si>
  <si>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</si>
  <si>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</si>
  <si>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</si>
  <si>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</si>
  <si>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</si>
  <si>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</si>
  <si>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</si>
  <si>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</si>
  <si>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</si>
  <si>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</si>
  <si>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</si>
  <si>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</si>
  <si>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</si>
  <si>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</si>
  <si>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</si>
  <si>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</si>
  <si>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</si>
  <si>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</si>
  <si>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</si>
  <si>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</si>
  <si>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</si>
  <si>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</si>
  <si>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</si>
  <si>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</si>
  <si>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</si>
  <si>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</si>
  <si>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</si>
  <si>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</si>
  <si>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</si>
  <si>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</si>
  <si>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</si>
  <si>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</si>
  <si>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</si>
  <si>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</si>
  <si>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</si>
  <si>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</si>
  <si>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</si>
  <si>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</si>
  <si>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</si>
  <si>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</si>
  <si>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</si>
  <si>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</si>
  <si>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</si>
  <si>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</si>
  <si>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</si>
  <si>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</si>
  <si>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</si>
  <si>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</si>
  <si>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</si>
  <si>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</si>
  <si>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</si>
  <si>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</si>
  <si>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</si>
  <si>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</si>
  <si>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</si>
  <si>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</si>
  <si>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</si>
  <si>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</si>
  <si>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</si>
  <si>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</si>
  <si>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</si>
  <si>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</si>
  <si>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</si>
  <si>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</si>
  <si>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</si>
  <si>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</si>
  <si>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</si>
  <si>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</si>
  <si>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</si>
  <si>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</si>
  <si>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</si>
  <si>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</si>
  <si>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</si>
  <si>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</si>
  <si>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</si>
  <si>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</si>
  <si>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</si>
  <si>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</si>
  <si>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</si>
  <si>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</si>
  <si>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</si>
  <si>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</si>
  <si>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</si>
  <si>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</si>
  <si>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</si>
  <si>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</si>
  <si>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</si>
  <si>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</si>
  <si>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</si>
  <si>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</si>
  <si>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</si>
  <si>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</si>
  <si>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</si>
  <si>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</si>
  <si>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</si>
  <si>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</si>
  <si>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</si>
  <si>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</si>
  <si>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</si>
  <si>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</si>
  <si>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</si>
  <si>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</si>
  <si>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</si>
  <si>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</si>
  <si>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</si>
  <si>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</si>
  <si>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</si>
  <si>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</si>
  <si>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</si>
  <si>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</si>
  <si>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</si>
  <si>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</si>
  <si>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</si>
  <si>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</si>
  <si>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</si>
  <si>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</si>
  <si>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</si>
  <si>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</si>
  <si>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</si>
  <si>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</si>
  <si>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</si>
  <si>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</si>
  <si>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</si>
  <si>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</si>
  <si>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</si>
  <si>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</si>
  <si>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</si>
  <si>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</si>
  <si>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</si>
  <si>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</si>
  <si>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</si>
  <si>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</si>
  <si>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</si>
  <si>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</si>
  <si>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</si>
  <si>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</si>
  <si>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</si>
  <si>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</si>
  <si>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</si>
  <si>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</si>
  <si>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</si>
  <si>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</si>
  <si>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</si>
  <si>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</si>
  <si>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</si>
  <si>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</si>
  <si>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</si>
  <si>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</si>
  <si>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</si>
  <si>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</si>
  <si>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</si>
  <si>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</si>
  <si>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</si>
  <si>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</si>
  <si>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</si>
  <si>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</si>
  <si>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</si>
  <si>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</si>
  <si>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</si>
  <si>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</si>
  <si>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</si>
  <si>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</si>
  <si>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</si>
  <si>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</si>
  <si>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</si>
  <si>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</si>
  <si>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</si>
  <si>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</si>
  <si>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</si>
  <si>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</si>
  <si>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</si>
  <si>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</si>
  <si>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</si>
  <si>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</si>
  <si>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</si>
  <si>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</si>
  <si>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</si>
  <si>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</si>
  <si>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</si>
  <si>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</si>
  <si>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</si>
  <si>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</si>
  <si>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</si>
  <si>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</si>
  <si>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</si>
  <si>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</si>
  <si>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</si>
  <si>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</si>
  <si>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</si>
  <si>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</si>
  <si>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</si>
  <si>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</si>
  <si>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</si>
  <si>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</si>
  <si>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</si>
  <si>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</si>
  <si>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</si>
  <si>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</si>
  <si>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</si>
  <si>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</si>
  <si>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</si>
  <si>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</si>
  <si>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</si>
  <si>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</si>
  <si>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</si>
  <si>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</si>
  <si>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</si>
  <si>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</si>
  <si>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</si>
  <si>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</si>
  <si>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</si>
  <si>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</si>
  <si>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</si>
  <si>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</si>
  <si>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</si>
  <si>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</si>
  <si>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</si>
  <si>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</si>
  <si>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</si>
  <si>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</si>
  <si>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</si>
  <si>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</si>
  <si>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</si>
  <si>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</si>
  <si>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</si>
  <si>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</si>
  <si>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</si>
  <si>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</si>
  <si>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</si>
  <si>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</si>
  <si>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</si>
  <si>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</si>
  <si>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</si>
  <si>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</si>
  <si>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</si>
  <si>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</si>
  <si>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</si>
  <si>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</si>
  <si>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</si>
  <si>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</si>
  <si>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</si>
  <si>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</si>
  <si>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</si>
  <si>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</si>
  <si>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</si>
  <si>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</si>
  <si>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</si>
  <si>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</si>
  <si>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</si>
  <si>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</si>
  <si>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</si>
  <si>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</si>
  <si>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</si>
  <si>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</si>
  <si>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</si>
  <si>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</si>
  <si>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</si>
  <si>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</si>
  <si>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</si>
  <si>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</si>
  <si>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</si>
  <si>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</si>
  <si>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</si>
  <si>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</si>
  <si>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</si>
  <si>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</si>
  <si>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</si>
  <si>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</si>
  <si>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</si>
  <si>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</si>
  <si>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</si>
  <si>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</si>
  <si>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</si>
  <si>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</si>
  <si>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</si>
  <si>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</si>
  <si>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</si>
  <si>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</si>
  <si>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</si>
  <si>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</si>
  <si>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</si>
  <si>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</si>
  <si>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</si>
  <si>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</si>
  <si>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</si>
  <si>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</si>
  <si>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</si>
  <si>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</si>
  <si>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</si>
  <si>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</si>
  <si>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</si>
  <si>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</si>
  <si>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</si>
  <si>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</si>
  <si>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</si>
  <si>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</si>
  <si>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</si>
  <si>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</si>
  <si>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</si>
  <si>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</si>
  <si>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</si>
  <si>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</si>
  <si>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</si>
  <si>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</si>
  <si>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</si>
  <si>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</si>
  <si>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</si>
  <si>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</si>
  <si>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</si>
  <si>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</si>
  <si>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</si>
  <si>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</si>
  <si>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</si>
  <si>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</si>
  <si>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</si>
  <si>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</si>
  <si>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</si>
  <si>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</si>
  <si>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</si>
  <si>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</si>
  <si>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</si>
  <si>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</si>
  <si>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</si>
  <si>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</si>
  <si>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</si>
  <si>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</si>
  <si>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</si>
  <si>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</si>
  <si>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</si>
  <si>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</si>
  <si>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</si>
  <si>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</si>
  <si>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</si>
  <si>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</si>
  <si>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</si>
  <si>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</si>
  <si>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</si>
  <si>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</si>
  <si>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</si>
  <si>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</si>
  <si>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</si>
  <si>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</si>
  <si>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</si>
  <si>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</si>
  <si>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</si>
  <si>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</si>
  <si>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</si>
  <si>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</si>
  <si>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</si>
  <si>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</si>
  <si>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</si>
  <si>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</si>
  <si>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</si>
  <si>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</si>
  <si>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</si>
  <si>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</si>
  <si>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</si>
  <si>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</si>
  <si>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</si>
  <si>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</si>
  <si>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</si>
  <si>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</si>
  <si>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</si>
  <si>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</si>
  <si>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</si>
  <si>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</si>
  <si>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</si>
  <si>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</si>
  <si>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</si>
  <si>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</si>
  <si>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</si>
  <si>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</si>
  <si>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</si>
  <si>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</si>
  <si>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</si>
  <si>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</si>
  <si>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</si>
  <si>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</si>
  <si>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</si>
  <si>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</si>
  <si>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</si>
  <si>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</si>
  <si>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</si>
  <si>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</si>
  <si>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</si>
  <si>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</si>
  <si>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</si>
  <si>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</si>
  <si>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</si>
  <si>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</si>
  <si>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</si>
  <si>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</si>
  <si>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</si>
  <si>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</si>
  <si>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</si>
  <si>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</si>
  <si>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</si>
  <si>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</si>
  <si>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</si>
  <si>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</si>
  <si>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</si>
  <si>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</si>
  <si>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</si>
  <si>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</si>
  <si>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</si>
  <si>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</si>
  <si>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</si>
  <si>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</si>
  <si>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</si>
  <si>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</si>
  <si>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</si>
  <si>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</si>
  <si>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</si>
  <si>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</si>
  <si>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</si>
  <si>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</si>
  <si>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</si>
  <si>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</si>
  <si>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</si>
  <si>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</si>
  <si>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</si>
  <si>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</si>
  <si>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</si>
  <si>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</si>
  <si>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</si>
  <si>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</si>
  <si>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</si>
  <si>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</si>
  <si>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</si>
  <si>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</si>
  <si>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</si>
  <si>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</si>
  <si>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</si>
  <si>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</si>
  <si>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</si>
  <si>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</si>
  <si>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</si>
  <si>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</si>
  <si>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</si>
  <si>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</si>
  <si>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</si>
  <si>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</si>
  <si>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</si>
  <si>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</si>
  <si>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</si>
  <si>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</si>
  <si>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</si>
  <si>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</si>
  <si>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</si>
  <si>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</si>
  <si>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</si>
  <si>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</si>
  <si>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</si>
  <si>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</si>
  <si>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</si>
  <si>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</si>
  <si>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</si>
  <si>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</si>
  <si>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</si>
  <si>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</si>
  <si>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</si>
  <si>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</si>
  <si>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</si>
  <si>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</si>
  <si>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</si>
  <si>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</si>
  <si>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</si>
  <si>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</si>
  <si>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</si>
  <si>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</si>
  <si>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</si>
  <si>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</si>
  <si>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</si>
  <si>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</si>
  <si>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</si>
  <si>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</si>
  <si>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</si>
  <si>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</si>
  <si>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</si>
  <si>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</si>
  <si>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</si>
  <si>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</si>
  <si>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</si>
  <si>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</si>
  <si>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</si>
  <si>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</si>
  <si>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</si>
  <si>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</si>
  <si>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</si>
  <si>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</si>
  <si>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</si>
  <si>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</si>
  <si>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</si>
  <si>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</si>
  <si>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</si>
  <si>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</si>
  <si>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</si>
  <si>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</si>
  <si>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</si>
  <si>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</si>
  <si>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</si>
  <si>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</si>
  <si>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</si>
  <si>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</si>
  <si>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</si>
  <si>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</si>
  <si>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</si>
  <si>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</si>
  <si>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</si>
  <si>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</si>
  <si>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</si>
  <si>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</si>
  <si>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</si>
  <si>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</si>
  <si>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</si>
  <si>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</si>
  <si>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</si>
  <si>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</si>
  <si>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</si>
  <si>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</si>
  <si>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</si>
  <si>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</si>
  <si>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</si>
  <si>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</si>
  <si>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</si>
  <si>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</si>
  <si>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</si>
  <si>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</si>
  <si>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</si>
  <si>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</si>
  <si>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</si>
  <si>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</si>
  <si>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</si>
  <si>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</si>
  <si>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</si>
  <si>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</si>
  <si>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</si>
  <si>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</si>
  <si>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</si>
  <si>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</si>
  <si>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</si>
  <si>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</si>
  <si>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</si>
  <si>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</si>
  <si>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</si>
  <si>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</si>
  <si>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</si>
  <si>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</si>
  <si>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</si>
  <si>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</si>
  <si>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</si>
  <si>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</si>
  <si>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</si>
  <si>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</si>
  <si>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</si>
  <si>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</si>
  <si>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</si>
  <si>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</si>
  <si>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</si>
  <si>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</si>
  <si>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</si>
  <si>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</si>
  <si>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</si>
  <si>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</si>
  <si>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</si>
  <si>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</si>
  <si>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</si>
  <si>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</si>
  <si>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</si>
  <si>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</si>
  <si>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</si>
  <si>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</si>
  <si>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</si>
  <si>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</si>
  <si>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</si>
  <si>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</si>
  <si>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</si>
  <si>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</si>
  <si>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</si>
  <si>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</si>
  <si>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</si>
  <si>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</si>
  <si>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</si>
  <si>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</si>
  <si>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</si>
  <si>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</si>
  <si>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</si>
  <si>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</si>
  <si>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</si>
  <si>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</si>
  <si>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</si>
  <si>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</si>
  <si>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</si>
  <si>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</si>
  <si>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</si>
  <si>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</si>
  <si>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</si>
  <si>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</si>
  <si>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</si>
  <si>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</si>
  <si>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</si>
  <si>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</si>
  <si>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</si>
  <si>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</si>
  <si>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</si>
  <si>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</si>
  <si>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</si>
  <si>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</si>
  <si>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</si>
  <si>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</si>
  <si>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</si>
  <si>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</si>
  <si>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</si>
  <si>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</si>
  <si>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</si>
  <si>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</si>
  <si>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</si>
  <si>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</si>
  <si>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</si>
  <si>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</si>
  <si>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</si>
  <si>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</si>
  <si>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</si>
  <si>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</si>
  <si>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</si>
  <si>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</si>
  <si>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</si>
  <si>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</si>
  <si>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</si>
  <si>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</si>
  <si>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</si>
  <si>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</si>
  <si>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</si>
  <si>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</si>
  <si>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</si>
  <si>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</si>
  <si>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</si>
  <si>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</si>
  <si>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</si>
  <si>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</si>
  <si>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</si>
  <si>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</si>
  <si>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</si>
  <si>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</si>
  <si>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</si>
  <si>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</si>
  <si>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</si>
  <si>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</si>
  <si>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</si>
  <si>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</si>
  <si>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</si>
  <si>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</si>
  <si>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</si>
  <si>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</si>
  <si>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</si>
  <si>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</si>
  <si>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</si>
  <si>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</si>
  <si>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</si>
  <si>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</si>
  <si>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</si>
  <si>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</si>
  <si>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</si>
  <si>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</si>
  <si>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</si>
  <si>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</si>
  <si>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</si>
  <si>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</si>
  <si>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</si>
  <si>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</si>
  <si>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</si>
  <si>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</si>
  <si>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</si>
  <si>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</si>
  <si>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</si>
  <si>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</si>
  <si>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</si>
  <si>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</si>
  <si>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</si>
  <si>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</si>
  <si>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</si>
  <si>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</si>
  <si>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</si>
  <si>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</si>
  <si>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</si>
  <si>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</si>
  <si>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</si>
  <si>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</si>
  <si>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</si>
  <si>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</si>
  <si>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</si>
  <si>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</si>
  <si>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</si>
  <si>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</si>
  <si>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</si>
  <si>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</si>
  <si>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</si>
  <si>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</si>
  <si>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</si>
  <si>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</si>
  <si>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</si>
  <si>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</si>
  <si>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</si>
  <si>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</si>
  <si>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</si>
  <si>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</si>
  <si>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</si>
  <si>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</si>
  <si>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</si>
  <si>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</si>
  <si>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</si>
  <si>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</si>
  <si>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</si>
  <si>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</si>
  <si>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</si>
  <si>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</si>
  <si>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</si>
  <si>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</si>
  <si>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</si>
  <si>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</si>
  <si>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</si>
  <si>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</si>
  <si>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</si>
  <si>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</si>
  <si>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</si>
  <si>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</si>
  <si>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</si>
  <si>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</si>
  <si>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</si>
  <si>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</si>
  <si>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</si>
  <si>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</si>
  <si>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</si>
  <si>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</si>
  <si>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</si>
  <si>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</si>
  <si>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</si>
  <si>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</si>
  <si>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</si>
  <si>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</si>
  <si>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</si>
  <si>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</si>
  <si>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</si>
  <si>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</si>
  <si>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</si>
  <si>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</si>
  <si>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</si>
  <si>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</si>
  <si>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</si>
  <si>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</si>
  <si>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</si>
  <si>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</si>
  <si>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</si>
  <si>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</si>
  <si>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</si>
  <si>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</si>
  <si>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</si>
  <si>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</si>
  <si>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</si>
  <si>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</si>
  <si>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</si>
  <si>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</si>
  <si>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</si>
  <si>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</si>
  <si>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</si>
  <si>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</si>
  <si>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</si>
  <si>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</si>
  <si>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</si>
  <si>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</si>
  <si>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</si>
  <si>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</si>
  <si>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</si>
  <si>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</si>
  <si>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</si>
  <si>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</si>
  <si>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</si>
  <si>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</si>
  <si>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</si>
  <si>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</si>
  <si>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</si>
  <si>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</si>
  <si>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</si>
  <si>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</si>
  <si>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</si>
  <si>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</si>
  <si>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</si>
  <si>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</si>
  <si>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</si>
  <si>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</si>
  <si>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</si>
  <si>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</si>
  <si>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</si>
  <si>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</si>
  <si>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</si>
  <si>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</si>
  <si>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</si>
  <si>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</si>
  <si>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</si>
  <si>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</si>
  <si>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</si>
  <si>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</si>
  <si>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</si>
  <si>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</si>
  <si>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</si>
  <si>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</si>
  <si>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</si>
  <si>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</si>
  <si>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</si>
  <si>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</si>
  <si>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</si>
  <si>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</si>
  <si>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</si>
  <si>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</si>
  <si>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</si>
  <si>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</si>
  <si>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</si>
  <si>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</si>
  <si>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</si>
  <si>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</si>
  <si>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</si>
  <si>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</si>
  <si>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</si>
  <si>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</si>
  <si>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</si>
  <si>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</si>
  <si>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</si>
  <si>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</si>
  <si>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</si>
  <si>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</si>
  <si>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</si>
  <si>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</si>
  <si>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</si>
  <si>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</si>
  <si>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</si>
  <si>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</si>
  <si>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</si>
  <si>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</si>
  <si>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</si>
  <si>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</si>
  <si>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</si>
  <si>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</si>
  <si>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</si>
  <si>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</si>
  <si>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</si>
  <si>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</si>
  <si>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</si>
  <si>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</si>
  <si>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</si>
  <si>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</si>
  <si>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</si>
  <si>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</si>
  <si>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</si>
  <si>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</si>
  <si>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</si>
  <si>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</si>
  <si>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</si>
  <si>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</si>
  <si>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</si>
  <si>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</si>
  <si>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</si>
  <si>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</si>
  <si>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</si>
  <si>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</si>
  <si>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</si>
  <si>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</si>
  <si>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</si>
  <si>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</si>
  <si>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</si>
  <si>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</si>
  <si>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</si>
  <si>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</si>
  <si>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</si>
  <si>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</si>
  <si>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</si>
  <si>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</si>
  <si>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</si>
  <si>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</si>
  <si>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</si>
  <si>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</si>
  <si>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</si>
  <si>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</si>
  <si>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</si>
  <si>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</si>
  <si>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</si>
  <si>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</si>
  <si>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</si>
  <si>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</si>
  <si>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</si>
  <si>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</si>
  <si>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</si>
  <si>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</si>
  <si>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</si>
  <si>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</si>
  <si>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</si>
  <si>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</si>
  <si>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</si>
  <si>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</si>
  <si>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</si>
  <si>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</si>
  <si>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</si>
  <si>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</si>
  <si>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</si>
  <si>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</si>
  <si>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</si>
  <si>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</si>
  <si>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</si>
  <si>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</si>
  <si>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</si>
  <si>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</si>
  <si>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</si>
  <si>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</si>
  <si>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</si>
  <si>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</si>
  <si>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</si>
  <si>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</si>
  <si>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</si>
  <si>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</si>
  <si>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</si>
  <si>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</si>
  <si>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</si>
  <si>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</si>
  <si>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</si>
  <si>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</si>
  <si>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</si>
  <si>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</si>
  <si>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</si>
  <si>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</si>
  <si>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</si>
  <si>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</si>
  <si>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</si>
  <si>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</si>
  <si>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</si>
  <si>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</si>
  <si>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</si>
  <si>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</si>
  <si>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</si>
  <si>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</si>
  <si>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</si>
  <si>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</si>
  <si>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</si>
  <si>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</si>
  <si>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</si>
  <si>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</si>
  <si>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</si>
  <si>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</si>
  <si>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</si>
  <si>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</si>
  <si>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</si>
  <si>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</si>
  <si>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</si>
  <si>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</si>
  <si>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</si>
  <si>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</si>
  <si>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</si>
  <si>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</si>
  <si>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</si>
  <si>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</si>
  <si>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</si>
  <si>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</si>
  <si>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</si>
  <si>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</si>
  <si>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</si>
  <si>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</si>
  <si>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</si>
  <si>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</si>
  <si>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</si>
  <si>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</si>
  <si>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</si>
  <si>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</si>
  <si>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</si>
  <si>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</si>
  <si>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</si>
  <si>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</si>
  <si>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</si>
  <si>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</si>
  <si>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</si>
  <si>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</si>
  <si>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</si>
  <si>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</si>
  <si>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</si>
  <si>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</si>
  <si>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</si>
  <si>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</si>
  <si>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</si>
  <si>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</si>
  <si>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</si>
  <si>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</si>
  <si>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</si>
  <si>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</si>
  <si>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</si>
  <si>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</si>
  <si>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</si>
  <si>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</si>
  <si>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</si>
  <si>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</si>
  <si>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</si>
  <si>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</si>
  <si>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</si>
  <si>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</si>
  <si>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</si>
  <si>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</si>
  <si>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</si>
  <si>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</si>
  <si>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</si>
  <si>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</si>
  <si>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</si>
  <si>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</si>
  <si>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</si>
  <si>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</si>
  <si>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</si>
  <si>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</si>
  <si>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</si>
  <si>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</si>
  <si>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</si>
  <si>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</si>
  <si>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</si>
  <si>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</si>
  <si>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</si>
  <si>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</si>
  <si>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</si>
  <si>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</si>
  <si>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</si>
  <si>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</si>
  <si>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</si>
  <si>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</si>
  <si>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</si>
  <si>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</si>
  <si>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</si>
  <si>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</si>
  <si>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</si>
  <si>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</si>
  <si>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</si>
  <si>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</si>
  <si>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</si>
  <si>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</si>
  <si>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</si>
  <si>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</si>
  <si>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</si>
  <si>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</si>
  <si>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</si>
  <si>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</si>
  <si>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</si>
  <si>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</si>
  <si>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</si>
  <si>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</si>
  <si>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</si>
  <si>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</si>
  <si>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</si>
  <si>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</si>
  <si>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</si>
  <si>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</si>
  <si>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</si>
  <si>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</si>
  <si>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</si>
  <si>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</si>
  <si>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</si>
  <si>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</si>
  <si>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</si>
  <si>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</si>
  <si>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</si>
  <si>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</si>
  <si>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</si>
  <si>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</si>
  <si>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</si>
  <si>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</si>
  <si>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</si>
  <si>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</si>
  <si>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</si>
  <si>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</si>
  <si>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</si>
  <si>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</si>
  <si>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</si>
  <si>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</si>
  <si>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</si>
  <si>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</si>
  <si>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</si>
  <si>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</si>
  <si>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</si>
  <si>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</si>
  <si>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</si>
  <si>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</si>
  <si>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</si>
  <si>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</si>
  <si>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</si>
  <si>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</si>
  <si>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</si>
  <si>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</si>
  <si>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</si>
  <si>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</si>
  <si>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</si>
  <si>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</si>
  <si>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</si>
  <si>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</si>
  <si>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</si>
  <si>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</si>
  <si>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</si>
  <si>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</si>
  <si>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</si>
  <si>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</si>
  <si>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</si>
  <si>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</si>
  <si>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</si>
  <si>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</si>
  <si>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</si>
  <si>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</si>
  <si>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</si>
  <si>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</si>
  <si>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</si>
  <si>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</si>
  <si>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</si>
  <si>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</si>
  <si>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</si>
  <si>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</si>
  <si>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</si>
  <si>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</si>
  <si>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</si>
  <si>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</si>
  <si>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</si>
  <si>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</si>
  <si>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</si>
  <si>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</si>
  <si>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</si>
  <si>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</si>
  <si>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</si>
  <si>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</si>
  <si>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</si>
  <si>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</si>
  <si>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</si>
  <si>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</si>
  <si>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</si>
  <si>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</si>
  <si>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</si>
  <si>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</si>
  <si>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</si>
  <si>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</si>
  <si>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</si>
  <si>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</si>
  <si>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</si>
  <si>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</si>
  <si>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</si>
  <si>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</si>
  <si>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</si>
  <si>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</si>
  <si>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</si>
  <si>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</si>
  <si>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</si>
  <si>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</si>
  <si>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</si>
  <si>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</si>
  <si>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</si>
  <si>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</si>
  <si>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</si>
  <si>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</si>
  <si>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</si>
  <si>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</si>
  <si>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</si>
  <si>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</si>
  <si>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</si>
  <si>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</si>
  <si>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</si>
  <si>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</si>
  <si>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</si>
  <si>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</si>
  <si>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</si>
  <si>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</si>
  <si>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</si>
  <si>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</si>
  <si>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</si>
  <si>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</si>
  <si>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</si>
  <si>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</si>
  <si>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</si>
  <si>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</si>
  <si>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</si>
  <si>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</si>
  <si>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</si>
  <si>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</si>
  <si>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</si>
  <si>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</si>
  <si>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</si>
  <si>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</si>
  <si>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</si>
  <si>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</si>
  <si>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</si>
  <si>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</si>
  <si>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</si>
  <si>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</si>
  <si>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</si>
  <si>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</si>
  <si>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</si>
  <si>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</si>
  <si>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</si>
  <si>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</si>
  <si>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</si>
  <si>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</si>
  <si>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</si>
  <si>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</si>
  <si>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</si>
  <si>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</si>
  <si>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</si>
  <si>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</si>
  <si>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</si>
  <si>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</si>
  <si>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</si>
  <si>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</si>
  <si>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</si>
  <si>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</si>
  <si>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</si>
  <si>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</si>
  <si>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</si>
  <si>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</si>
  <si>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</si>
  <si>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</si>
  <si>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</si>
  <si>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</si>
  <si>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</si>
  <si>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</si>
  <si>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</si>
  <si>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</si>
  <si>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</si>
  <si>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</si>
  <si>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</si>
  <si>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</si>
  <si>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</si>
  <si>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</si>
  <si>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</si>
  <si>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</si>
  <si>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</si>
  <si>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</si>
  <si>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</si>
  <si>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</si>
  <si>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</si>
  <si>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</si>
  <si>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</si>
  <si>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</si>
  <si>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</si>
  <si>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</si>
  <si>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</si>
  <si>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</si>
  <si>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</si>
  <si>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</si>
  <si>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</si>
  <si>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</si>
  <si>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</si>
  <si>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</si>
  <si>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</si>
  <si>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</si>
  <si>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</si>
  <si>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</si>
  <si>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</si>
  <si>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</si>
  <si>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</si>
  <si>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</si>
  <si>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</si>
  <si>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</si>
  <si>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</si>
  <si>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</si>
  <si>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</si>
  <si>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</si>
  <si>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</si>
  <si>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</si>
  <si>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</si>
  <si>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</si>
  <si>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</si>
  <si>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</si>
  <si>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</si>
  <si>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</si>
  <si>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</si>
  <si>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</si>
  <si>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</si>
  <si>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</si>
  <si>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</si>
  <si>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</si>
  <si>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</si>
  <si>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</si>
  <si>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</si>
  <si>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</si>
  <si>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</si>
  <si>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</si>
  <si>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</si>
  <si>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</si>
  <si>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</si>
  <si>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</si>
  <si>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</si>
  <si>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</si>
  <si>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</si>
  <si>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</si>
  <si>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</si>
  <si>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</si>
  <si>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</si>
  <si>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</si>
  <si>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</si>
  <si>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</si>
  <si>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</si>
  <si>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</si>
  <si>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</si>
  <si>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</si>
  <si>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</si>
  <si>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</si>
  <si>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</si>
  <si>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</si>
  <si>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</si>
  <si>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</si>
  <si>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</si>
  <si>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</si>
  <si>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</si>
  <si>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</si>
  <si>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</si>
  <si>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</si>
  <si>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</si>
  <si>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</si>
  <si>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</si>
  <si>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</si>
  <si>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</si>
  <si>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</si>
  <si>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</si>
  <si>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</si>
  <si>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</si>
  <si>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</si>
  <si>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</si>
  <si>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</si>
  <si>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</si>
  <si>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</si>
  <si>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</si>
  <si>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</si>
  <si>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</si>
  <si>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</si>
  <si>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</si>
  <si>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</si>
  <si>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</si>
  <si>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</si>
  <si>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</si>
  <si>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</si>
  <si>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</si>
  <si>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</si>
  <si>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</si>
  <si>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</si>
  <si>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</si>
  <si>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</si>
  <si>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</si>
  <si>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</si>
  <si>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</si>
  <si>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</si>
  <si>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</si>
  <si>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</si>
  <si>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</si>
  <si>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</si>
  <si>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</si>
  <si>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</si>
  <si>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</si>
  <si>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</si>
  <si>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</si>
  <si>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</si>
  <si>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</si>
  <si>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</si>
  <si>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</si>
  <si>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</si>
  <si>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</si>
  <si>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</si>
  <si>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</si>
  <si>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</si>
  <si>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</si>
  <si>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</si>
  <si>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</si>
  <si>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</si>
  <si>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</si>
  <si>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</si>
  <si>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</si>
  <si>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</si>
  <si>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</si>
  <si>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</si>
  <si>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</si>
  <si>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</si>
  <si>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</si>
  <si>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</si>
  <si>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</si>
  <si>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</si>
  <si>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</si>
  <si>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</si>
  <si>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</si>
  <si>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</si>
  <si>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</si>
  <si>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</si>
  <si>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</si>
  <si>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</si>
  <si>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</si>
  <si>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</si>
  <si>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</si>
  <si>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</si>
  <si>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</si>
  <si>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</si>
  <si>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</si>
  <si>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</si>
  <si>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</si>
  <si>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</si>
  <si>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</si>
  <si>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</si>
  <si>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</si>
  <si>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</si>
  <si>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</si>
  <si>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</si>
  <si>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</si>
  <si>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</si>
  <si>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</si>
  <si>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</si>
  <si>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</si>
  <si>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</si>
  <si>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</si>
  <si>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</si>
  <si>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</si>
  <si>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</si>
  <si>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</si>
  <si>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</si>
  <si>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</si>
  <si>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</si>
  <si>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</si>
  <si>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</si>
  <si>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</si>
  <si>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</si>
  <si>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</si>
  <si>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</si>
  <si>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</si>
  <si>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</si>
  <si>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</si>
  <si>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</si>
  <si>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</si>
  <si>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</si>
  <si>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</si>
  <si>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</si>
  <si>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</si>
  <si>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</si>
  <si>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</si>
  <si>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</si>
  <si>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</si>
  <si>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</si>
  <si>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</si>
  <si>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</si>
  <si>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</si>
  <si>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</si>
  <si>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</si>
  <si>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</si>
  <si>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</si>
  <si>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</si>
  <si>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</si>
  <si>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</si>
  <si>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</si>
  <si>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</si>
  <si>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</si>
  <si>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</si>
  <si>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</si>
  <si>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</si>
  <si>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</si>
  <si>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</si>
  <si>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</si>
  <si>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</si>
  <si>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</si>
  <si>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</si>
  <si>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</si>
  <si>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</si>
  <si>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</si>
  <si>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</si>
  <si>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</si>
  <si>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</si>
  <si>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</si>
  <si>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</si>
  <si>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</si>
  <si>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</si>
  <si>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</si>
  <si>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</si>
  <si>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</si>
  <si>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</si>
  <si>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</si>
  <si>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</si>
  <si>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</si>
  <si>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</si>
  <si>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</si>
  <si>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</si>
  <si>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</si>
  <si>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</si>
  <si>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</si>
  <si>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</si>
  <si>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</si>
  <si>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</si>
  <si>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</si>
  <si>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</si>
  <si>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</si>
  <si>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</si>
  <si>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</si>
  <si>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</si>
  <si>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</si>
  <si>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</si>
  <si>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</si>
  <si>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</si>
  <si>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</si>
  <si>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</si>
  <si>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</si>
  <si>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</si>
  <si>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</si>
  <si>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</si>
  <si>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</si>
  <si>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</si>
  <si>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</si>
  <si>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</si>
  <si>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</si>
  <si>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</si>
  <si>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</si>
  <si>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</si>
  <si>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</si>
  <si>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</si>
  <si>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</si>
  <si>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</si>
  <si>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</si>
  <si>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</si>
  <si>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</si>
  <si>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</si>
  <si>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</si>
  <si>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</si>
  <si>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</si>
  <si>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</si>
  <si>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</si>
  <si>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</si>
  <si>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</si>
  <si>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</si>
  <si>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</si>
  <si>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</si>
  <si>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</si>
  <si>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</si>
  <si>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</si>
  <si>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</si>
  <si>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</si>
  <si>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</si>
  <si>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</si>
  <si>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</si>
  <si>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</si>
  <si>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</si>
  <si>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</si>
  <si>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</si>
  <si>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</si>
  <si>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</si>
  <si>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</si>
  <si>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</si>
  <si>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</si>
  <si>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</si>
  <si>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</si>
  <si>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</si>
  <si>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</si>
  <si>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</si>
  <si>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</si>
  <si>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</si>
  <si>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</si>
  <si>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</si>
  <si>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</si>
  <si>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</si>
  <si>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</si>
  <si>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</si>
  <si>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</si>
  <si>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</si>
  <si>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</si>
  <si>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</si>
  <si>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</si>
  <si>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</si>
  <si>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</si>
  <si>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</si>
  <si>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</si>
  <si>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</si>
  <si>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</si>
  <si>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</si>
  <si>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</si>
  <si>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</si>
  <si>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</si>
  <si>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</si>
  <si>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</si>
  <si>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</si>
  <si>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</si>
  <si>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</si>
  <si>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</si>
  <si>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</si>
  <si>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</si>
  <si>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</si>
  <si>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</si>
  <si>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</si>
  <si>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</si>
  <si>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</si>
  <si>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</si>
  <si>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</si>
  <si>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</si>
  <si>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</si>
  <si>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</si>
  <si>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</si>
  <si>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</si>
  <si>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</si>
  <si>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</si>
  <si>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</si>
  <si>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</si>
  <si>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</si>
  <si>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</si>
  <si>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</si>
  <si>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</si>
  <si>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</si>
  <si>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</si>
  <si>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</si>
  <si>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</si>
  <si>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</si>
  <si>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</si>
  <si>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</si>
  <si>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</si>
  <si>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</si>
  <si>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</si>
  <si>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</si>
  <si>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</si>
  <si>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</si>
  <si>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</si>
  <si>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</si>
  <si>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</si>
  <si>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</si>
  <si>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</si>
  <si>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</si>
  <si>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</si>
  <si>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</si>
  <si>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</si>
  <si>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</si>
  <si>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</si>
  <si>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</si>
  <si>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</si>
  <si>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</si>
  <si>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</si>
  <si>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</si>
  <si>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</si>
  <si>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</si>
  <si>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</si>
  <si>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</si>
  <si>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</si>
  <si>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</si>
  <si>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</si>
  <si>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</si>
  <si>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</si>
  <si>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</si>
  <si>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</si>
  <si>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</si>
  <si>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</si>
  <si>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</si>
  <si>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</si>
  <si>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</si>
  <si>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</si>
  <si>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</si>
  <si>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</si>
  <si>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</si>
  <si>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</si>
  <si>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</si>
  <si>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</si>
  <si>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</si>
  <si>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</si>
  <si>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</si>
  <si>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</si>
  <si>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</si>
  <si>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</si>
  <si>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</si>
  <si>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</si>
  <si>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</si>
  <si>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</si>
  <si>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</si>
  <si>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</si>
  <si>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</si>
  <si>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</si>
  <si>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</si>
  <si>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</si>
  <si>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</si>
  <si>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</si>
  <si>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</si>
  <si>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</si>
  <si>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</si>
  <si>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</si>
  <si>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</si>
  <si>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</si>
  <si>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</si>
  <si>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</si>
  <si>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</si>
  <si>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</si>
  <si>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</si>
  <si>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</si>
  <si>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</si>
  <si>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</si>
  <si>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</si>
  <si>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</si>
  <si>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</si>
  <si>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</si>
  <si>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</si>
  <si>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</si>
  <si>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</si>
  <si>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</si>
  <si>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</si>
  <si>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</si>
  <si>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</si>
  <si>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</si>
  <si>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</si>
  <si>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</si>
  <si>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</si>
  <si>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</si>
  <si>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</si>
  <si>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</si>
  <si>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</si>
  <si>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</si>
  <si>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</si>
  <si>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</si>
  <si>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</si>
  <si>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</si>
  <si>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</si>
  <si>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</si>
  <si>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</si>
  <si>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</si>
  <si>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</si>
  <si>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</si>
  <si>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</si>
  <si>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</si>
  <si>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</si>
  <si>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</si>
  <si>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</si>
  <si>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</si>
  <si>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</si>
  <si>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</si>
  <si>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</si>
  <si>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</si>
  <si>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</si>
  <si>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</si>
  <si>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</si>
  <si>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</si>
  <si>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</si>
  <si>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</si>
  <si>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</si>
  <si>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</si>
  <si>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</si>
  <si>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</si>
  <si>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</si>
  <si>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</si>
  <si>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</si>
  <si>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</si>
  <si>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</si>
  <si>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</si>
  <si>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</si>
  <si>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</si>
  <si>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</si>
  <si>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</si>
  <si>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</si>
  <si>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</si>
  <si>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</si>
  <si>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</si>
  <si>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</si>
  <si>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</si>
  <si>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</si>
  <si>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</si>
  <si>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</si>
  <si>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</si>
  <si>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</si>
  <si>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</si>
  <si>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</si>
  <si>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</si>
  <si>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</si>
  <si>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</si>
  <si>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</si>
  <si>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</si>
  <si>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</si>
  <si>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</si>
  <si>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</si>
  <si>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</si>
  <si>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</si>
  <si>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</si>
  <si>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</si>
  <si>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</si>
  <si>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</si>
  <si>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</si>
  <si>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</si>
  <si>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</si>
  <si>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</si>
  <si>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</si>
  <si>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</si>
  <si>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</si>
  <si>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</si>
  <si>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</si>
  <si>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</si>
  <si>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</si>
  <si>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</si>
  <si>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</si>
  <si>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</si>
  <si>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</si>
  <si>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</si>
  <si>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</si>
  <si>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</si>
  <si>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</si>
  <si>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</si>
  <si>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</si>
  <si>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</si>
  <si>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</si>
  <si>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</si>
  <si>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</si>
  <si>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</si>
  <si>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</si>
  <si>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</si>
  <si>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</si>
  <si>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</si>
  <si>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</si>
  <si>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</si>
  <si>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</si>
  <si>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</si>
  <si>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</si>
  <si>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</si>
  <si>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</si>
  <si>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</si>
  <si>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</si>
  <si>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</si>
  <si>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</si>
  <si>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</si>
  <si>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</si>
  <si>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</si>
  <si>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</si>
  <si>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</si>
  <si>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</si>
  <si>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</si>
  <si>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</si>
  <si>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</si>
  <si>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</si>
  <si>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</si>
  <si>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</si>
  <si>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</si>
  <si>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</si>
  <si>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</si>
  <si>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</si>
  <si>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</si>
  <si>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</si>
  <si>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</si>
  <si>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</si>
  <si>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</si>
  <si>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</si>
  <si>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</si>
  <si>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</si>
  <si>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</si>
  <si>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</si>
  <si>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</si>
  <si>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</si>
  <si>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</si>
  <si>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</si>
  <si>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</si>
  <si>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</si>
  <si>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</si>
  <si>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</si>
  <si>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</si>
  <si>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</si>
  <si>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</si>
  <si>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</si>
  <si>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</si>
  <si>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</si>
  <si>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</si>
  <si>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</si>
  <si>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</si>
  <si>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</si>
  <si>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</si>
  <si>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</si>
  <si>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</si>
  <si>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</si>
  <si>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</si>
  <si>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</si>
  <si>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</si>
  <si>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</si>
  <si>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</si>
  <si>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</si>
  <si>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</si>
  <si>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</si>
  <si>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</si>
  <si>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</si>
  <si>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</si>
  <si>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</si>
  <si>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</si>
  <si>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</si>
  <si>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</si>
  <si>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</si>
  <si>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</si>
  <si>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</si>
  <si>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</si>
  <si>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</si>
  <si>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</si>
  <si>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</si>
  <si>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</si>
  <si>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</si>
  <si>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</si>
  <si>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</si>
  <si>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</si>
  <si>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</si>
  <si>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</si>
  <si>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</si>
  <si>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</si>
  <si>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</si>
  <si>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</si>
  <si>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</si>
  <si>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</si>
  <si>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</si>
  <si>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</si>
  <si>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</si>
  <si>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</si>
  <si>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</si>
  <si>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</si>
  <si>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</si>
  <si>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</si>
  <si>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</si>
  <si>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</si>
  <si>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</si>
  <si>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</si>
  <si>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</si>
  <si>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</si>
  <si>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</si>
  <si>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</si>
  <si>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</si>
  <si>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</si>
  <si>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</si>
  <si>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</si>
  <si>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</si>
  <si>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</si>
  <si>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</si>
  <si>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</si>
  <si>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</si>
  <si>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</si>
  <si>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</si>
  <si>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</si>
  <si>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</si>
  <si>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</si>
  <si>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</si>
  <si>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</si>
  <si>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</si>
  <si>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</si>
  <si>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</si>
  <si>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</si>
  <si>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</si>
  <si>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</si>
  <si>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</si>
  <si>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</si>
  <si>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</si>
  <si>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</si>
  <si>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</si>
  <si>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</si>
  <si>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</si>
  <si>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</si>
  <si>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</si>
  <si>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</si>
  <si>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</si>
  <si>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</si>
  <si>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</si>
  <si>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</si>
  <si>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</si>
  <si>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</si>
  <si>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</si>
  <si>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</si>
  <si>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</si>
  <si>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</si>
  <si>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</si>
  <si>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</si>
  <si>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</si>
  <si>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</si>
  <si>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</si>
  <si>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</si>
  <si>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</si>
  <si>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</si>
  <si>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</si>
  <si>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</si>
  <si>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</si>
  <si>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</si>
  <si>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</si>
  <si>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</si>
  <si>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</si>
  <si>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</si>
  <si>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</si>
  <si>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</si>
  <si>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</si>
  <si>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</si>
  <si>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</si>
  <si>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</si>
  <si>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</si>
  <si>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</si>
  <si>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</si>
  <si>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</si>
  <si>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</si>
  <si>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</si>
  <si>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</si>
  <si>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</si>
  <si>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</si>
  <si>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</si>
  <si>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</si>
  <si>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</si>
  <si>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</si>
  <si>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</si>
  <si>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</si>
  <si>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</si>
  <si>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</si>
  <si>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</si>
  <si>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</si>
  <si>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</si>
  <si>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</si>
  <si>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</si>
  <si>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</si>
  <si>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</si>
  <si>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</si>
  <si>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</si>
  <si>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</si>
  <si>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</si>
  <si>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</si>
  <si>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</si>
  <si>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</si>
  <si>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</si>
  <si>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</si>
  <si>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</si>
  <si>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</si>
  <si>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</si>
  <si>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</si>
  <si>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</si>
  <si>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</si>
  <si>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</si>
  <si>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</si>
  <si>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</si>
  <si>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</si>
  <si>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</si>
  <si>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</si>
  <si>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</si>
  <si>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</si>
  <si>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</si>
  <si>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</si>
  <si>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</si>
  <si>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</si>
  <si>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</si>
  <si>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</si>
  <si>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</si>
  <si>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</si>
  <si>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</si>
  <si>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</si>
  <si>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</si>
  <si>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</si>
  <si>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</si>
  <si>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</si>
  <si>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</si>
  <si>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</si>
  <si>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</si>
  <si>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</si>
  <si>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</si>
  <si>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</si>
  <si>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</si>
  <si>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</si>
  <si>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</si>
  <si>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</si>
  <si>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</si>
  <si>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</si>
  <si>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</si>
  <si>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</si>
  <si>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</si>
  <si>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</si>
  <si>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</si>
  <si>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</si>
  <si>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</si>
  <si>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</si>
  <si>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</si>
  <si>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</si>
  <si>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</si>
  <si>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</si>
  <si>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</si>
  <si>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</si>
  <si>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</si>
  <si>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</si>
  <si>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</si>
  <si>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</si>
  <si>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</si>
  <si>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</si>
  <si>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</si>
  <si>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</si>
  <si>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</si>
  <si>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</si>
  <si>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</si>
  <si>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</si>
  <si>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</si>
  <si>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</si>
  <si>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</si>
  <si>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</si>
  <si>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</si>
  <si>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</si>
  <si>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</si>
  <si>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</si>
  <si>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</si>
  <si>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</si>
  <si>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</si>
  <si>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</si>
  <si>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</si>
  <si>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</si>
  <si>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</si>
  <si>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</si>
  <si>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</si>
  <si>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</si>
  <si>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</si>
  <si>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</si>
  <si>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</si>
  <si>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</si>
  <si>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</si>
  <si>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</si>
  <si>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</si>
  <si>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</si>
  <si>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</si>
  <si>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</si>
  <si>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</si>
  <si>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</si>
  <si>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</si>
  <si>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</si>
  <si>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</si>
  <si>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</si>
  <si>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</si>
  <si>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</si>
  <si>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</si>
  <si>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</si>
  <si>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</si>
  <si>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</si>
  <si>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</si>
  <si>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</si>
  <si>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</si>
  <si>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</si>
  <si>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</si>
  <si>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</si>
  <si>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</si>
  <si>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</si>
  <si>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</si>
  <si>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</si>
  <si>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</si>
  <si>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</si>
  <si>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</si>
  <si>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</si>
  <si>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</si>
  <si>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</si>
  <si>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</si>
  <si>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</si>
  <si>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</si>
  <si>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</si>
  <si>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</si>
  <si>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</si>
  <si>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</si>
  <si>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</si>
  <si>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</si>
  <si>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</si>
  <si>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</si>
  <si>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</si>
  <si>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</si>
  <si>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</si>
  <si>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</si>
  <si>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</si>
  <si>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</si>
  <si>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</si>
  <si>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</si>
  <si>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</si>
  <si>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</si>
  <si>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</si>
  <si>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</si>
  <si>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</si>
  <si>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</si>
  <si>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</si>
  <si>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</si>
  <si>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</si>
  <si>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</si>
  <si>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</si>
  <si>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</si>
  <si>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</si>
  <si>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</si>
  <si>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</si>
  <si>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</si>
  <si>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</si>
  <si>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</si>
  <si>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</si>
  <si>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</si>
  <si>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</si>
  <si>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</si>
  <si>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</si>
  <si>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</si>
  <si>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</si>
  <si>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</si>
  <si>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</si>
  <si>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</si>
  <si>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</si>
  <si>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</si>
  <si>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</si>
  <si>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</si>
  <si>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</si>
  <si>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</si>
  <si>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</si>
  <si>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</si>
  <si>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</si>
  <si>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</si>
  <si>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</si>
  <si>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</si>
  <si>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</si>
  <si>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</si>
  <si>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</si>
  <si>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</si>
  <si>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</si>
  <si>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</si>
  <si>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</si>
  <si>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</si>
  <si>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</si>
  <si>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</si>
  <si>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</si>
  <si>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</si>
  <si>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</si>
  <si>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</si>
  <si>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</si>
  <si>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</si>
  <si>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</si>
  <si>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</si>
  <si>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</si>
  <si>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</si>
  <si>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</si>
  <si>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</si>
  <si>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</si>
  <si>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</si>
  <si>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</si>
  <si>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</si>
  <si>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</si>
  <si>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</si>
  <si>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</si>
  <si>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</si>
  <si>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</si>
  <si>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</si>
  <si>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</si>
  <si>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</si>
  <si>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</si>
  <si>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</si>
  <si>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</si>
  <si>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</si>
  <si>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</si>
  <si>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</si>
  <si>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</si>
  <si>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</si>
  <si>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</si>
  <si>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</si>
  <si>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</si>
  <si>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</si>
  <si>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</si>
  <si>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</si>
  <si>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</si>
  <si>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</si>
  <si>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</si>
  <si>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</si>
  <si>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</si>
  <si>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</si>
  <si>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</si>
  <si>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</si>
  <si>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</si>
  <si>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</si>
  <si>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</si>
  <si>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</si>
  <si>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</si>
  <si>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</si>
  <si>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</si>
  <si>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</si>
  <si>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</si>
  <si>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</si>
  <si>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</si>
  <si>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</si>
  <si>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</si>
  <si>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</si>
  <si>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</si>
  <si>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</si>
  <si>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</si>
  <si>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</si>
  <si>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</si>
  <si>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</si>
  <si>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</si>
  <si>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</si>
  <si>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</si>
  <si>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</si>
  <si>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</si>
  <si>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</si>
  <si>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</si>
  <si>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</si>
  <si>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</si>
  <si>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</si>
  <si>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</si>
  <si>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</si>
  <si>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</si>
  <si>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</si>
  <si>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</si>
  <si>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</si>
  <si>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</si>
  <si>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</si>
  <si>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</si>
  <si>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</si>
  <si>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</si>
  <si>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</si>
  <si>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</si>
  <si>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</si>
  <si>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</si>
  <si>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</si>
  <si>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</si>
  <si>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</si>
  <si>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</si>
  <si>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</si>
  <si>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</si>
  <si>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</si>
  <si>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</si>
  <si>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</si>
  <si>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</si>
  <si>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</si>
  <si>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</si>
  <si>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</si>
  <si>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</si>
  <si>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</si>
  <si>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</si>
  <si>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</si>
  <si>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</si>
  <si>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</si>
  <si>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</si>
  <si>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</si>
  <si>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</si>
  <si>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</si>
  <si>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</si>
  <si>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</si>
  <si>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</si>
  <si>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</si>
  <si>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</si>
  <si>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</si>
  <si>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</si>
  <si>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</si>
  <si>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</si>
  <si>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</si>
  <si>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</si>
  <si>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</si>
  <si>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</si>
  <si>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</si>
  <si>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</si>
  <si>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</si>
  <si>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</si>
  <si>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</si>
  <si>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</si>
  <si>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</si>
  <si>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</si>
  <si>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</si>
  <si>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</si>
  <si>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</si>
  <si>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</si>
  <si>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</si>
  <si>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</si>
  <si>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</si>
  <si>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</si>
  <si>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</si>
  <si>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</si>
  <si>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</si>
  <si>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</si>
  <si>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</si>
  <si>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</si>
  <si>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</si>
  <si>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</si>
  <si>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</si>
  <si>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</si>
  <si>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</si>
  <si>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</si>
  <si>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</si>
  <si>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</si>
  <si>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</si>
  <si>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</si>
  <si>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</si>
  <si>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</si>
  <si>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</si>
  <si>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</si>
  <si>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</si>
  <si>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</si>
  <si>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</si>
  <si>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</si>
  <si>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</si>
  <si>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</si>
  <si>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</si>
  <si>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</si>
  <si>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</si>
  <si>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</si>
  <si>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</si>
  <si>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</si>
  <si>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</si>
  <si>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</si>
  <si>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</si>
  <si>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</si>
  <si>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</si>
  <si>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</si>
  <si>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</si>
  <si>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</si>
  <si>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</si>
  <si>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</si>
  <si>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</si>
  <si>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</si>
  <si>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</si>
  <si>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</si>
  <si>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</si>
  <si>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</si>
  <si>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</si>
  <si>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</si>
  <si>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</si>
  <si>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</si>
  <si>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</si>
  <si>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</si>
  <si>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</si>
  <si>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</si>
  <si>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</si>
  <si>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</si>
  <si>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</si>
  <si>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</si>
  <si>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</si>
  <si>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</si>
  <si>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</si>
  <si>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</si>
  <si>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</si>
  <si>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</si>
  <si>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</si>
  <si>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</si>
  <si>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</si>
  <si>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</si>
  <si>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</si>
  <si>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</si>
  <si>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</si>
  <si>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</si>
  <si>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</si>
  <si>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</si>
  <si>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</si>
  <si>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</si>
  <si>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</si>
  <si>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</si>
  <si>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</si>
  <si>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</si>
  <si>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</si>
  <si>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</si>
  <si>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</si>
  <si>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</si>
  <si>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</si>
  <si>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</si>
  <si>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</si>
  <si>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</si>
  <si>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</si>
  <si>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</si>
  <si>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</si>
  <si>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</si>
  <si>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</si>
  <si>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</si>
  <si>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</si>
  <si>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</si>
  <si>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</si>
  <si>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</si>
  <si>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</si>
  <si>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</si>
  <si>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</si>
  <si>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</si>
  <si>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</si>
  <si>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</si>
  <si>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</si>
  <si>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</si>
  <si>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</si>
  <si>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</si>
  <si>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</si>
  <si>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</si>
  <si>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</si>
  <si>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</si>
  <si>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</si>
  <si>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</si>
  <si>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</si>
  <si>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</si>
  <si>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</si>
  <si>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</si>
  <si>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</si>
  <si>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</si>
  <si>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</si>
  <si>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</si>
  <si>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</si>
  <si>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</si>
  <si>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</si>
  <si>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</si>
  <si>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</si>
  <si>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</si>
  <si>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</si>
  <si>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</si>
  <si>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</si>
  <si>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</si>
  <si>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</si>
  <si>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</si>
  <si>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</si>
  <si>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</si>
  <si>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</si>
  <si>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</si>
  <si>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</si>
  <si>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</si>
  <si>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</si>
  <si>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</si>
  <si>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</si>
  <si>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</si>
  <si>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</si>
  <si>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</si>
  <si>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</si>
  <si>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</si>
  <si>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</si>
  <si>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</si>
  <si>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</si>
  <si>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</si>
  <si>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</si>
  <si>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</si>
  <si>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</si>
  <si>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</si>
  <si>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</si>
  <si>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</si>
  <si>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</si>
  <si>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</si>
  <si>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</si>
  <si>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</si>
  <si>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</si>
  <si>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</si>
  <si>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</si>
  <si>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</si>
  <si>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</si>
  <si>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</si>
  <si>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</si>
  <si>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</si>
  <si>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</si>
  <si>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</si>
  <si>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</si>
  <si>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</si>
  <si>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</si>
  <si>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</si>
  <si>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</si>
  <si>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</si>
  <si>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</si>
  <si>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</si>
  <si>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</si>
  <si>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</si>
  <si>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</si>
  <si>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</si>
  <si>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</si>
  <si>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</si>
  <si>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</si>
  <si>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</si>
  <si>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</si>
  <si>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</si>
  <si>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</si>
  <si>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</si>
  <si>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</si>
  <si>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</si>
  <si>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</si>
  <si>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</si>
  <si>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</si>
  <si>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</si>
  <si>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</si>
  <si>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</si>
  <si>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</si>
  <si>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</si>
  <si>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</si>
  <si>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</si>
  <si>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</si>
  <si>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</si>
  <si>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</si>
  <si>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</si>
  <si>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</si>
  <si>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</si>
  <si>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</si>
  <si>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</si>
  <si>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</si>
  <si>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</si>
  <si>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</si>
  <si>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</si>
  <si>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</si>
  <si>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</si>
  <si>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</si>
  <si>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</si>
  <si>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</si>
  <si>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</si>
  <si>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</si>
  <si>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</si>
  <si>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</si>
  <si>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</si>
  <si>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</si>
  <si>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</si>
  <si>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</si>
  <si>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</si>
  <si>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</si>
  <si>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</si>
  <si>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</si>
  <si>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</si>
  <si>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</si>
  <si>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</si>
  <si>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</si>
  <si>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</si>
  <si>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</si>
  <si>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</si>
  <si>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</si>
  <si>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</si>
  <si>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</si>
  <si>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</si>
  <si>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</si>
  <si>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</si>
  <si>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</si>
  <si>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</si>
  <si>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</si>
  <si>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</si>
  <si>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</si>
  <si>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</si>
  <si>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</si>
  <si>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</si>
  <si>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</si>
  <si>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</si>
  <si>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</si>
  <si>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</si>
  <si>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</si>
  <si>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</si>
  <si>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</si>
  <si>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</si>
  <si>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</si>
  <si>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</si>
  <si>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</si>
  <si>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</si>
  <si>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</si>
  <si>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</si>
  <si>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</si>
  <si>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</si>
  <si>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</si>
  <si>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</si>
  <si>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</si>
  <si>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</si>
  <si>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</si>
  <si>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</si>
  <si>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</si>
  <si>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</si>
  <si>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</si>
  <si>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</si>
  <si>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</si>
  <si>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</si>
  <si>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</si>
  <si>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</si>
  <si>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</si>
  <si>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</si>
  <si>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</si>
  <si>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</si>
  <si>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</si>
  <si>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</si>
  <si>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</si>
  <si>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</si>
  <si>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</si>
  <si>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</si>
  <si>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</si>
  <si>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</si>
  <si>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</si>
  <si>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</si>
  <si>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</si>
  <si>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</si>
  <si>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</si>
  <si>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</si>
  <si>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</si>
  <si>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</si>
  <si>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</si>
  <si>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</si>
  <si>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</si>
  <si>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</si>
  <si>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</si>
  <si>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</si>
  <si>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</si>
  <si>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</si>
  <si>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</si>
  <si>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</si>
  <si>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</si>
  <si>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</si>
  <si>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</si>
  <si>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</si>
  <si>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</si>
  <si>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</si>
  <si>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</si>
  <si>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</si>
  <si>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</si>
  <si>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</si>
  <si>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</si>
  <si>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</si>
  <si>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</si>
  <si>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</si>
  <si>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</si>
  <si>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</si>
  <si>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</si>
  <si>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</si>
  <si>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</si>
  <si>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</si>
  <si>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</si>
  <si>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</si>
  <si>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</si>
  <si>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</si>
  <si>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</si>
  <si>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</si>
  <si>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</si>
  <si>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</si>
  <si>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</si>
  <si>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</si>
  <si>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</si>
  <si>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</si>
  <si>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</si>
  <si>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</si>
  <si>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</si>
  <si>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</si>
  <si>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</si>
  <si>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</si>
  <si>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</si>
  <si>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</si>
  <si>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</si>
  <si>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</si>
  <si>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</si>
  <si>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</si>
  <si>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</si>
  <si>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</si>
  <si>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</si>
  <si>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</si>
  <si>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</si>
  <si>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</si>
  <si>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</si>
  <si>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</si>
  <si>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</si>
  <si>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</si>
  <si>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</si>
  <si>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</si>
  <si>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</si>
  <si>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</si>
  <si>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</si>
  <si>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</si>
  <si>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</si>
  <si>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</si>
  <si>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</si>
  <si>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</si>
  <si>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</si>
  <si>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</si>
  <si>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</si>
  <si>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</si>
  <si>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</si>
  <si>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</si>
  <si>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</si>
  <si>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</si>
  <si>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</si>
  <si>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</si>
  <si>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</si>
  <si>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</si>
  <si>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</si>
  <si>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</si>
  <si>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</si>
  <si>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</si>
  <si>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</si>
  <si>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</si>
  <si>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</si>
  <si>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</si>
  <si>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</si>
  <si>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</si>
  <si>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</si>
  <si>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</si>
  <si>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</si>
  <si>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</si>
  <si>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</si>
  <si>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</si>
  <si>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</si>
  <si>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</si>
  <si>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</si>
  <si>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</si>
  <si>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</si>
  <si>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</si>
  <si>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</si>
  <si>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</si>
  <si>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</si>
  <si>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</si>
  <si>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</si>
  <si>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</si>
  <si>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</si>
  <si>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</si>
  <si>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</si>
  <si>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</si>
  <si>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</si>
  <si>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</si>
  <si>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</si>
  <si>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</si>
  <si>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</si>
  <si>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</si>
  <si>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</si>
  <si>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</si>
  <si>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</si>
  <si>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</si>
  <si>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</si>
  <si>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</si>
  <si>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</si>
  <si>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</si>
  <si>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</si>
  <si>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</si>
  <si>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</si>
  <si>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</si>
  <si>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</si>
  <si>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</si>
  <si>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</si>
  <si>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</si>
  <si>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</si>
  <si>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</si>
  <si>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</si>
  <si>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</si>
  <si>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</si>
  <si>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</si>
  <si>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</si>
  <si>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</si>
  <si>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</si>
  <si>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</si>
  <si>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</si>
  <si>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</si>
  <si>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</si>
  <si>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</si>
  <si>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</si>
  <si>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</si>
  <si>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</si>
  <si>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</si>
  <si>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</si>
  <si>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</si>
  <si>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</si>
  <si>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</si>
  <si>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</si>
  <si>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</si>
  <si>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</si>
  <si>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</si>
  <si>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</si>
  <si>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</si>
  <si>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</si>
  <si>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</si>
  <si>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</si>
  <si>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</si>
  <si>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</si>
  <si>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</si>
  <si>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</si>
  <si>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</si>
  <si>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</si>
  <si>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</si>
  <si>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</si>
  <si>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</si>
  <si>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</si>
  <si>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</si>
  <si>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</si>
  <si>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</si>
  <si>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</si>
  <si>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</si>
  <si>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</si>
  <si>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</si>
  <si>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</si>
  <si>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</si>
  <si>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</si>
  <si>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</si>
  <si>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</si>
  <si>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</si>
  <si>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</si>
  <si>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</si>
  <si>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</si>
  <si>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</si>
  <si>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</si>
  <si>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</si>
  <si>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</si>
  <si>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</si>
  <si>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</si>
  <si>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</si>
  <si>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</si>
  <si>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</si>
  <si>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</si>
  <si>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</si>
  <si>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</si>
  <si>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</si>
  <si>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</si>
  <si>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</si>
  <si>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</si>
  <si>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</si>
  <si>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</si>
  <si>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</si>
  <si>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</si>
  <si>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</si>
  <si>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</si>
  <si>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</si>
  <si>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</si>
  <si>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</si>
  <si>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</si>
  <si>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</si>
  <si>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</si>
  <si>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</si>
  <si>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</si>
  <si>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</si>
  <si>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</si>
  <si>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</si>
  <si>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</si>
  <si>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</si>
  <si>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</si>
  <si>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</si>
  <si>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</si>
  <si>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</si>
  <si>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</si>
  <si>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</si>
  <si>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</si>
  <si>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</si>
  <si>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</si>
  <si>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</si>
  <si>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</si>
  <si>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</si>
  <si>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</si>
  <si>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</si>
  <si>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</si>
  <si>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</si>
  <si>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</si>
  <si>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</si>
  <si>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</si>
  <si>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</si>
  <si>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</si>
  <si>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</si>
  <si>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</si>
  <si>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</si>
  <si>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</si>
  <si>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</si>
  <si>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</si>
  <si>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</si>
  <si>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</si>
  <si>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</si>
  <si>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</si>
  <si>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</si>
  <si>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</si>
  <si>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</si>
  <si>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</si>
  <si>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</si>
  <si>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</si>
  <si>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</si>
  <si>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</si>
  <si>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</si>
  <si>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</si>
  <si>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</si>
  <si>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</si>
  <si>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</si>
  <si>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</si>
  <si>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</si>
  <si>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</si>
  <si>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</si>
  <si>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</si>
  <si>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</si>
  <si>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</si>
  <si>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</si>
  <si>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</si>
  <si>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</si>
  <si>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</si>
  <si>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</si>
  <si>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</si>
  <si>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</si>
  <si>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</si>
  <si>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</si>
  <si>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</si>
  <si>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</si>
  <si>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</si>
  <si>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</si>
  <si>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</si>
  <si>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</si>
  <si>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</si>
  <si>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</si>
  <si>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</si>
  <si>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</si>
  <si>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</si>
  <si>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</si>
  <si>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</si>
  <si>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</si>
  <si>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</si>
  <si>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</si>
  <si>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</si>
  <si>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</si>
  <si>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</si>
  <si>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</si>
  <si>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</si>
  <si>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</si>
  <si>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</si>
  <si>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</si>
  <si>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</si>
  <si>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</si>
  <si>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</si>
  <si>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</si>
  <si>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</si>
  <si>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</si>
  <si>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</si>
  <si>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</si>
  <si>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</si>
  <si>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</si>
  <si>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</si>
  <si>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</si>
  <si>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</si>
  <si>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</si>
  <si>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</si>
  <si>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</si>
  <si>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</si>
  <si>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</si>
  <si>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</si>
  <si>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</si>
  <si>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</si>
  <si>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</si>
  <si>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</si>
  <si>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</si>
  <si>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</si>
  <si>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</si>
  <si>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</si>
  <si>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</si>
  <si>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</si>
  <si>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</si>
  <si>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</si>
  <si>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</si>
  <si>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</si>
  <si>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</si>
  <si>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</si>
  <si>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</si>
  <si>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</si>
  <si>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</si>
  <si>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</si>
  <si>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</si>
  <si>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</si>
  <si>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</si>
  <si>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</si>
  <si>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</si>
  <si>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</si>
  <si>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</si>
  <si>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</si>
  <si>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</si>
  <si>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</si>
  <si>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</si>
  <si>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</si>
  <si>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</si>
  <si>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</si>
  <si>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</si>
  <si>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</si>
  <si>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</si>
  <si>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</si>
  <si>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</si>
  <si>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</si>
  <si>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</si>
  <si>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</si>
  <si>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</si>
  <si>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</si>
  <si>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</si>
  <si>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</si>
  <si>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</si>
  <si>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</si>
  <si>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</si>
  <si>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</si>
  <si>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</si>
  <si>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</si>
  <si>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</si>
  <si>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</si>
  <si>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</si>
  <si>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</si>
  <si>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</si>
  <si>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</si>
  <si>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</si>
  <si>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</si>
  <si>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</si>
  <si>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</si>
  <si>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</si>
  <si>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</si>
  <si>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</si>
  <si>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</si>
  <si>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</si>
  <si>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</si>
  <si>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</si>
  <si>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</si>
  <si>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</si>
  <si>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</si>
  <si>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</si>
  <si>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</si>
  <si>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</si>
  <si>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</si>
  <si>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</si>
  <si>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</si>
  <si>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</si>
  <si>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</si>
  <si>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</si>
  <si>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</si>
  <si>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</si>
  <si>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</si>
  <si>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</si>
  <si>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</si>
  <si>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</si>
  <si>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</si>
  <si>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</si>
  <si>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</si>
  <si>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</si>
  <si>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</si>
  <si>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</si>
  <si>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</si>
  <si>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</si>
  <si>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</si>
  <si>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</si>
  <si>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</si>
  <si>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</si>
  <si>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</si>
  <si>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</si>
  <si>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</si>
  <si>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</si>
  <si>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</si>
  <si>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</si>
  <si>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</si>
  <si>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</si>
  <si>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</si>
  <si>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</si>
  <si>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</si>
  <si>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</si>
  <si>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</si>
  <si>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</si>
  <si>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</si>
  <si>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</si>
  <si>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</si>
  <si>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</si>
  <si>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</si>
  <si>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</si>
  <si>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</si>
  <si>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</si>
  <si>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</si>
  <si>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</si>
  <si>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</si>
  <si>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</si>
  <si>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</si>
  <si>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</si>
  <si>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</si>
  <si>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</si>
  <si>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</si>
  <si>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</si>
  <si>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</si>
  <si>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</si>
  <si>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</si>
  <si>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</si>
  <si>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</si>
  <si>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</si>
  <si>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</si>
  <si>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</si>
  <si>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</si>
  <si>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</si>
  <si>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</si>
  <si>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</si>
  <si>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</si>
  <si>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</si>
  <si>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</si>
  <si>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</si>
  <si>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</si>
  <si>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</si>
  <si>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</si>
  <si>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</si>
  <si>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</si>
  <si>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</si>
  <si>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</si>
  <si>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</si>
  <si>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</si>
  <si>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</si>
  <si>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</si>
  <si>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</si>
  <si>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</si>
  <si>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</si>
  <si>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</si>
  <si>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</si>
  <si>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</si>
  <si>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</si>
  <si>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</si>
  <si>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</si>
  <si>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</si>
  <si>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</si>
  <si>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</si>
  <si>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</si>
  <si>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</si>
  <si>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</si>
  <si>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</si>
  <si>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</si>
  <si>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</si>
  <si>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</si>
  <si>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</si>
  <si>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</si>
  <si>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</si>
  <si>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</si>
  <si>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</si>
  <si>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</si>
  <si>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</si>
  <si>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</si>
  <si>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</si>
  <si>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</si>
  <si>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</si>
  <si>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</si>
  <si>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</si>
  <si>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</si>
  <si>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</si>
  <si>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</si>
  <si>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</si>
  <si>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</si>
  <si>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</si>
  <si>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</si>
  <si>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</si>
  <si>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</si>
  <si>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</si>
  <si>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</si>
  <si>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</si>
  <si>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</si>
  <si>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</si>
  <si>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</si>
  <si>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</si>
  <si>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</si>
  <si>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</si>
  <si>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</si>
  <si>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</si>
  <si>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</si>
  <si>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</si>
  <si>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</si>
  <si>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</si>
  <si>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</si>
  <si>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</si>
  <si>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</si>
  <si>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</si>
  <si>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</si>
  <si>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</si>
  <si>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</si>
  <si>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</si>
  <si>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</si>
  <si>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</si>
  <si>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</si>
  <si>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</si>
  <si>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</si>
  <si>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</si>
  <si>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</si>
  <si>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</si>
  <si>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</si>
  <si>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</si>
  <si>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</si>
  <si>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</si>
  <si>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</si>
  <si>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</si>
  <si>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</si>
  <si>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</si>
  <si>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</si>
  <si>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</si>
  <si>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</si>
  <si>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</si>
  <si>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</si>
  <si>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</si>
  <si>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</si>
  <si>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</si>
  <si>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</si>
  <si>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</si>
  <si>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</si>
  <si>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</si>
  <si>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</si>
  <si>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</si>
  <si>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</si>
  <si>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</si>
  <si>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</si>
  <si>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</si>
  <si>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</si>
  <si>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</si>
  <si>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</si>
  <si>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</si>
  <si>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</si>
  <si>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</si>
  <si>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</si>
  <si>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</si>
  <si>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</si>
  <si>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</si>
  <si>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</si>
  <si>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</si>
  <si>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</si>
  <si>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</si>
  <si>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</si>
  <si>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</si>
  <si>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</si>
  <si>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</si>
  <si>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</si>
  <si>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</si>
  <si>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</si>
  <si>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</si>
  <si>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</si>
  <si>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</si>
  <si>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</si>
  <si>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</si>
  <si>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</si>
  <si>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</si>
  <si>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</si>
  <si>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</si>
  <si>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</si>
  <si>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</si>
  <si>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</si>
  <si>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</si>
  <si>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</si>
  <si>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</si>
  <si>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</si>
  <si>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</si>
  <si>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</si>
  <si>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</si>
  <si>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</si>
  <si>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</si>
  <si>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</si>
  <si>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</si>
  <si>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</si>
  <si>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</si>
  <si>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</si>
  <si>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</si>
  <si>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</si>
  <si>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</si>
  <si>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</si>
  <si>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</si>
  <si>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</si>
  <si>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</si>
  <si>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</si>
  <si>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</si>
  <si>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</si>
  <si>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</si>
  <si>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</si>
  <si>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</si>
  <si>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</si>
  <si>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</si>
  <si>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</si>
  <si>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</si>
  <si>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</si>
  <si>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</si>
  <si>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</si>
  <si>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</si>
  <si>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</si>
  <si>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</si>
  <si>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</si>
  <si>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</si>
  <si>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</si>
  <si>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</si>
  <si>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</si>
  <si>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</si>
  <si>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</si>
  <si>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</si>
  <si>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</si>
  <si>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</si>
  <si>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</si>
  <si>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</si>
  <si>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</si>
  <si>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</si>
  <si>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</si>
  <si>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</si>
  <si>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</si>
  <si>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</si>
  <si>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</si>
  <si>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</si>
  <si>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</si>
  <si>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</si>
  <si>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</si>
  <si>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</si>
  <si>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</si>
  <si>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</si>
  <si>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</si>
  <si>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</si>
  <si>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</si>
  <si>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</si>
  <si>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</si>
  <si>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</si>
  <si>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</si>
  <si>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</si>
  <si>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</si>
  <si>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</si>
  <si>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</si>
  <si>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</si>
  <si>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</si>
  <si>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</si>
  <si>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</si>
  <si>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</si>
  <si>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</si>
  <si>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</si>
  <si>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</si>
  <si>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</si>
  <si>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</si>
  <si>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</si>
  <si>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</si>
  <si>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</si>
  <si>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</si>
  <si>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</si>
  <si>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</si>
  <si>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</si>
  <si>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</si>
  <si>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</si>
  <si>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</si>
  <si>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</si>
  <si>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</si>
  <si>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</si>
  <si>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</si>
  <si>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</si>
  <si>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</si>
  <si>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</si>
  <si>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</si>
  <si>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</si>
  <si>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</si>
  <si>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</si>
  <si>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</si>
  <si>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</si>
  <si>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</si>
  <si>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</si>
  <si>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</si>
  <si>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</si>
  <si>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</si>
  <si>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</si>
  <si>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</si>
  <si>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</si>
  <si>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</si>
  <si>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</si>
  <si>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</si>
  <si>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</si>
  <si>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</si>
  <si>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</si>
  <si>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</si>
  <si>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</si>
  <si>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</si>
  <si>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</si>
  <si>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</si>
  <si>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</si>
  <si>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</si>
  <si>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</si>
  <si>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</si>
  <si>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</si>
  <si>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</si>
  <si>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</si>
  <si>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</si>
  <si>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</si>
  <si>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</si>
  <si>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</si>
  <si>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</si>
  <si>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</si>
  <si>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</si>
  <si>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</si>
  <si>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</si>
  <si>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</si>
  <si>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</si>
  <si>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</si>
  <si>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</si>
  <si>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</si>
  <si>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</si>
  <si>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</si>
  <si>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</si>
  <si>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</si>
  <si>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</si>
  <si>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</si>
  <si>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</si>
  <si>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</si>
  <si>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</si>
  <si>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</si>
  <si>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</si>
  <si>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</si>
  <si>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</si>
  <si>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</si>
  <si>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</si>
  <si>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</si>
  <si>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</si>
  <si>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</si>
  <si>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</si>
  <si>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</si>
  <si>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</si>
  <si>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</si>
  <si>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</si>
  <si>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</si>
  <si>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</si>
  <si>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</si>
  <si>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</si>
  <si>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</si>
  <si>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</si>
  <si>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</si>
  <si>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</si>
  <si>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</si>
  <si>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</si>
  <si>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</si>
  <si>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</si>
  <si>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</si>
  <si>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</si>
  <si>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</si>
  <si>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</si>
  <si>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</si>
  <si>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</si>
  <si>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</si>
  <si>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</si>
  <si>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</si>
  <si>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</si>
  <si>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</si>
  <si>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</si>
  <si>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</si>
  <si>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</si>
  <si>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</si>
  <si>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</si>
  <si>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</si>
  <si>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</si>
  <si>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</si>
  <si>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</si>
  <si>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</si>
  <si>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</si>
  <si>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</si>
  <si>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</si>
  <si>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</si>
  <si>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</si>
  <si>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</si>
  <si>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</si>
  <si>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</si>
  <si>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</si>
  <si>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</si>
  <si>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</si>
  <si>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</si>
  <si>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</si>
  <si>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</si>
  <si>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</si>
  <si>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</si>
  <si>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</si>
  <si>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</si>
  <si>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</si>
  <si>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</si>
  <si>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</si>
  <si>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</si>
  <si>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</si>
  <si>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</si>
  <si>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</si>
  <si>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</si>
  <si>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</si>
  <si>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</si>
  <si>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</si>
  <si>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</si>
  <si>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</si>
  <si>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</si>
  <si>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</si>
  <si>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</si>
  <si>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</si>
  <si>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</si>
  <si>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</si>
  <si>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</si>
  <si>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</si>
  <si>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</si>
  <si>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</si>
  <si>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</si>
  <si>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</si>
  <si>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</si>
  <si>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</si>
  <si>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</si>
  <si>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</si>
  <si>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</si>
  <si>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</si>
  <si>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</si>
  <si>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</si>
  <si>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</si>
  <si>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</si>
  <si>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</si>
  <si>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</si>
  <si>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</si>
  <si>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</si>
  <si>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</si>
  <si>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</si>
  <si>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</si>
  <si>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</si>
  <si>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</si>
  <si>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</si>
  <si>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</si>
  <si>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</si>
  <si>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</si>
  <si>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</si>
  <si>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</si>
  <si>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</si>
  <si>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</si>
  <si>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</si>
  <si>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</si>
  <si>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</si>
  <si>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</si>
  <si>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</si>
  <si>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</si>
  <si>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</si>
  <si>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</si>
  <si>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</si>
  <si>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</si>
  <si>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</si>
  <si>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</si>
  <si>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</si>
  <si>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</si>
  <si>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</si>
  <si>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</si>
  <si>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</si>
  <si>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</si>
  <si>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</si>
  <si>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</si>
  <si>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</si>
  <si>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</si>
  <si>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</si>
  <si>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</si>
  <si>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</si>
  <si>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</si>
  <si>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</si>
  <si>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</si>
  <si>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</si>
  <si>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</si>
  <si>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</si>
  <si>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</si>
  <si>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</si>
  <si>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</si>
  <si>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</si>
  <si>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</si>
  <si>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</si>
  <si>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</si>
  <si>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</si>
  <si>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</si>
  <si>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</si>
  <si>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</si>
  <si>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</si>
  <si>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</si>
  <si>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</si>
  <si>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</si>
  <si>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</si>
  <si>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</si>
  <si>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</si>
  <si>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</si>
  <si>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</si>
  <si>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</si>
  <si>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</si>
  <si>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</si>
  <si>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</si>
  <si>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</si>
  <si>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</si>
  <si>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</si>
  <si>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</si>
  <si>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</si>
  <si>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</si>
  <si>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</si>
  <si>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</si>
  <si>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</si>
  <si>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</si>
  <si>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</si>
  <si>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</si>
  <si>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</si>
  <si>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</si>
  <si>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</si>
  <si>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</si>
  <si>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</si>
  <si>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</si>
  <si>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</si>
  <si>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</si>
  <si>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</si>
  <si>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</si>
  <si>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</si>
  <si>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</si>
  <si>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</si>
  <si>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</si>
  <si>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</si>
  <si>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</si>
  <si>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</si>
  <si>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</si>
  <si>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</si>
  <si>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</si>
  <si>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</si>
  <si>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</si>
  <si>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</si>
  <si>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</si>
  <si>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</si>
  <si>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</si>
  <si>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</si>
  <si>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</si>
  <si>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</si>
  <si>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</si>
  <si>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</si>
  <si>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</si>
  <si>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</si>
  <si>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</si>
  <si>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</si>
  <si>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</si>
  <si>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</si>
  <si>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</si>
  <si>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</si>
  <si>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</si>
  <si>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</si>
  <si>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</si>
  <si>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</si>
  <si>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</si>
  <si>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</si>
  <si>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</si>
  <si>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</si>
  <si>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</si>
  <si>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</si>
  <si>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</si>
  <si>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</si>
  <si>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</si>
  <si>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</si>
  <si>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</si>
  <si>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</si>
  <si>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</si>
  <si>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</si>
  <si>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</si>
  <si>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</si>
  <si>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</si>
  <si>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</si>
  <si>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</si>
  <si>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</si>
  <si>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</si>
  <si>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</si>
  <si>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</si>
  <si>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</si>
  <si>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</si>
  <si>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</si>
  <si>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</si>
  <si>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</si>
  <si>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</si>
  <si>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</si>
  <si>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</si>
  <si>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</si>
  <si>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</si>
  <si>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</si>
  <si>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</si>
  <si>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</si>
  <si>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</si>
  <si>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</si>
  <si>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</si>
  <si>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</si>
  <si>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</si>
  <si>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</si>
  <si>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</si>
  <si>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</si>
  <si>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</si>
  <si>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</si>
  <si>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</si>
  <si>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</si>
  <si>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</si>
  <si>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</si>
  <si>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</si>
  <si>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</si>
  <si>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</si>
  <si>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</si>
  <si>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</si>
  <si>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</si>
  <si>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</si>
  <si>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</si>
  <si>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</si>
  <si>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</si>
  <si>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</si>
  <si>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</si>
  <si>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</si>
  <si>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</si>
  <si>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</si>
  <si>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</si>
  <si>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</si>
  <si>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</si>
  <si>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</si>
  <si>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</si>
  <si>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</si>
  <si>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</si>
  <si>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</si>
  <si>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</si>
  <si>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</si>
  <si>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</si>
  <si>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</si>
  <si>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</si>
  <si>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</si>
  <si>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</si>
  <si>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</si>
  <si>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</si>
  <si>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</si>
  <si>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</si>
  <si>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</si>
  <si>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</si>
  <si>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</si>
  <si>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</si>
  <si>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</si>
  <si>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</si>
  <si>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</si>
  <si>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</si>
  <si>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</si>
  <si>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</si>
  <si>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</si>
  <si>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</si>
  <si>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</si>
  <si>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</si>
  <si>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</si>
  <si>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</si>
  <si>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</si>
  <si>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</si>
  <si>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</si>
  <si>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</si>
  <si>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</si>
  <si>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</si>
  <si>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</si>
  <si>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</si>
  <si>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</si>
  <si>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</si>
  <si>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</si>
  <si>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</si>
  <si>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</si>
  <si>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</si>
  <si>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</si>
  <si>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</si>
  <si>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</si>
  <si>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</si>
  <si>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</si>
  <si>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</si>
  <si>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</si>
  <si>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</si>
  <si>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</si>
  <si>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</si>
  <si>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</si>
  <si>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</si>
  <si>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</si>
  <si>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</si>
  <si>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</si>
  <si>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</si>
  <si>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</si>
  <si>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</si>
  <si>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</si>
  <si>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</si>
  <si>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</si>
  <si>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</si>
  <si>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</si>
  <si>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</si>
  <si>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</si>
  <si>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</si>
  <si>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</si>
  <si>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</si>
  <si>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</si>
  <si>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</si>
  <si>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</si>
  <si>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</si>
  <si>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</si>
  <si>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</si>
  <si>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</si>
  <si>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</si>
  <si>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</si>
  <si>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</si>
  <si>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</si>
  <si>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</si>
  <si>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</si>
  <si>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</si>
  <si>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</si>
  <si>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</si>
  <si>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</si>
  <si>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</si>
  <si>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</si>
  <si>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</si>
  <si>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</si>
  <si>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</si>
  <si>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</si>
  <si>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</si>
  <si>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</si>
  <si>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</si>
  <si>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</si>
  <si>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</si>
  <si>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</si>
  <si>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</si>
  <si>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</si>
  <si>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</si>
  <si>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</si>
  <si>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</si>
  <si>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</si>
  <si>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</si>
  <si>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</si>
  <si>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</si>
  <si>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</si>
  <si>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</si>
  <si>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</si>
  <si>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</si>
  <si>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</si>
  <si>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</si>
  <si>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</si>
  <si>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</si>
  <si>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</si>
  <si>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</si>
  <si>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</si>
  <si>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</si>
  <si>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</si>
  <si>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</si>
  <si>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</si>
  <si>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</si>
  <si>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</si>
  <si>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</si>
  <si>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</si>
  <si>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</si>
  <si>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</si>
  <si>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</si>
  <si>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</si>
  <si>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</si>
  <si>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</si>
  <si>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</si>
  <si>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</si>
  <si>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</si>
  <si>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</si>
  <si>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</si>
  <si>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</si>
  <si>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</si>
  <si>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</si>
  <si>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</si>
  <si>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</si>
  <si>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</si>
  <si>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</si>
  <si>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</si>
  <si>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</si>
  <si>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</si>
  <si>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</si>
  <si>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</si>
  <si>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</si>
  <si>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</si>
  <si>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</si>
  <si>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</si>
  <si>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</si>
  <si>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</si>
  <si>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</si>
  <si>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</si>
  <si>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</si>
  <si>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</si>
  <si>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</si>
  <si>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</si>
  <si>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</si>
  <si>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</si>
  <si>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</si>
  <si>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</si>
  <si>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</si>
  <si>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</si>
  <si>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</si>
  <si>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</si>
  <si>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</si>
  <si>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</si>
  <si>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</si>
  <si>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</si>
  <si>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</si>
  <si>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</si>
  <si>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</si>
  <si>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</si>
  <si>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</si>
  <si>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</si>
  <si>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</si>
  <si>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</si>
  <si>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</si>
  <si>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</si>
  <si>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</si>
  <si>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</si>
  <si>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</si>
  <si>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</si>
  <si>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</si>
  <si>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</si>
  <si>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</si>
  <si>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</si>
  <si>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</si>
  <si>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</si>
  <si>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</si>
  <si>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</si>
  <si>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</si>
  <si>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</si>
  <si>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</si>
  <si>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</si>
  <si>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</si>
  <si>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</si>
  <si>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</si>
  <si>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</si>
  <si>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</si>
  <si>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</si>
  <si>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</si>
  <si>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</si>
  <si>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</si>
  <si>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</si>
  <si>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</si>
  <si>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</si>
  <si>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</si>
  <si>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</si>
  <si>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</si>
  <si>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</si>
  <si>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</si>
  <si>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</si>
  <si>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</si>
  <si>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</si>
  <si>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</si>
  <si>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</si>
  <si>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</si>
  <si>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</si>
  <si>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</si>
  <si>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</si>
  <si>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</si>
  <si>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</si>
  <si>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</si>
  <si>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</si>
  <si>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</si>
  <si>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</si>
  <si>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</si>
  <si>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</si>
  <si>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</si>
  <si>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</si>
  <si>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</si>
  <si>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</si>
  <si>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</si>
  <si>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</si>
  <si>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</si>
  <si>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</si>
  <si>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</si>
  <si>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</si>
  <si>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</si>
  <si>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</si>
  <si>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</si>
  <si>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</si>
  <si>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</si>
  <si>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</si>
  <si>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</si>
  <si>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</si>
  <si>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</si>
  <si>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</si>
  <si>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</si>
  <si>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</si>
  <si>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</si>
  <si>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</si>
  <si>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</si>
  <si>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</si>
  <si>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</si>
  <si>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</si>
  <si>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</si>
  <si>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</si>
  <si>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</si>
  <si>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</si>
  <si>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</si>
  <si>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</si>
  <si>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</si>
  <si>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</si>
  <si>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</si>
  <si>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</si>
  <si>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</si>
  <si>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</si>
  <si>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</si>
  <si>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</si>
  <si>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</si>
  <si>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</si>
  <si>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</si>
  <si>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</si>
  <si>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</si>
  <si>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</si>
  <si>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</si>
  <si>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</si>
  <si>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</si>
  <si>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</si>
  <si>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</si>
  <si>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</si>
  <si>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</si>
  <si>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</si>
  <si>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</si>
  <si>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</si>
  <si>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</si>
  <si>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</si>
  <si>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</si>
  <si>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</si>
  <si>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</si>
  <si>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</si>
  <si>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</si>
  <si>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</si>
  <si>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</si>
  <si>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</si>
  <si>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</si>
  <si>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</si>
  <si>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</si>
  <si>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</si>
  <si>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</si>
  <si>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</si>
  <si>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</si>
  <si>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</si>
  <si>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</si>
  <si>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</si>
  <si>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</si>
  <si>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</si>
  <si>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</si>
  <si>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</si>
  <si>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</si>
  <si>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</si>
  <si>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</si>
  <si>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</si>
  <si>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</si>
  <si>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</si>
  <si>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</si>
  <si>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</si>
  <si>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</si>
  <si>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</si>
  <si>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</si>
  <si>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</si>
  <si>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</si>
  <si>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</si>
  <si>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</si>
  <si>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</si>
  <si>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</si>
  <si>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</si>
  <si>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</si>
  <si>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</si>
  <si>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</si>
  <si>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</si>
  <si>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</si>
  <si>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</si>
  <si>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</si>
  <si>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</si>
  <si>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</si>
  <si>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</si>
  <si>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</si>
  <si>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</si>
  <si>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</si>
  <si>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</si>
  <si>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</si>
  <si>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</si>
  <si>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</si>
  <si>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</si>
  <si>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</si>
  <si>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</si>
  <si>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</si>
  <si>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</si>
  <si>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</si>
  <si>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</si>
  <si>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</si>
  <si>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</si>
  <si>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</si>
  <si>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</si>
  <si>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</si>
  <si>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</si>
  <si>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</si>
  <si>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</si>
  <si>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</si>
  <si>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</si>
  <si>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</si>
  <si>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</si>
  <si>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</si>
  <si>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</si>
  <si>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</si>
  <si>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</si>
  <si>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</si>
  <si>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</si>
  <si>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</si>
  <si>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</si>
  <si>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</si>
  <si>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</si>
  <si>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</si>
  <si>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</si>
  <si>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</si>
  <si>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</si>
  <si>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</si>
  <si>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</si>
  <si>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</si>
  <si>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</si>
  <si>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</si>
  <si>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</si>
  <si>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</si>
  <si>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</si>
  <si>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</si>
  <si>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</si>
  <si>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</si>
  <si>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</si>
  <si>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</si>
  <si>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</si>
  <si>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</si>
  <si>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</si>
  <si>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</si>
  <si>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</si>
  <si>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</si>
  <si>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</si>
  <si>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</si>
  <si>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</si>
  <si>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</si>
  <si>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</si>
  <si>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</si>
  <si>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</si>
  <si>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</si>
  <si>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</si>
  <si>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</si>
  <si>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</si>
  <si>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</si>
  <si>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</si>
  <si>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</si>
  <si>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</si>
  <si>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</si>
  <si>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</si>
  <si>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</si>
  <si>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</si>
  <si>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</si>
  <si>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</si>
  <si>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</si>
  <si>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</si>
  <si>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</si>
  <si>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</si>
  <si>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</si>
  <si>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</si>
  <si>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</si>
  <si>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</si>
  <si>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</si>
  <si>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</si>
  <si>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</si>
  <si>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</si>
  <si>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</si>
  <si>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</si>
  <si>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</si>
  <si>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</si>
  <si>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</si>
  <si>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</si>
  <si>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</si>
  <si>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</si>
  <si>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</si>
  <si>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</si>
  <si>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</si>
  <si>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</si>
  <si>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</si>
  <si>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</si>
  <si>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</si>
  <si>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</si>
  <si>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</si>
  <si>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</si>
  <si>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</si>
  <si>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</si>
  <si>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</si>
  <si>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</si>
  <si>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</si>
  <si>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</si>
  <si>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</si>
  <si>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</si>
  <si>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</si>
  <si>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</si>
  <si>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</si>
  <si>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</si>
  <si>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</si>
  <si>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</si>
  <si>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</si>
  <si>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</si>
  <si>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</si>
  <si>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</si>
  <si>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</si>
  <si>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</si>
  <si>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</si>
  <si>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</si>
  <si>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</si>
  <si>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</si>
  <si>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</si>
  <si>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</si>
  <si>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</si>
  <si>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</si>
  <si>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</si>
  <si>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</si>
  <si>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</si>
  <si>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</si>
  <si>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</si>
  <si>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</si>
  <si>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</si>
  <si>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</si>
  <si>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</si>
  <si>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</si>
  <si>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</si>
  <si>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</si>
  <si>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</si>
  <si>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</si>
  <si>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</si>
  <si>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</si>
  <si>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</si>
  <si>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</si>
  <si>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</si>
  <si>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</si>
  <si>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</si>
  <si>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</si>
  <si>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</si>
  <si>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</si>
  <si>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</si>
  <si>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</si>
  <si>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</si>
  <si>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</si>
  <si>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</si>
  <si>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</si>
  <si>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</si>
  <si>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</si>
  <si>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</si>
  <si>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</si>
  <si>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</si>
  <si>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</si>
  <si>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</si>
  <si>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</si>
  <si>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</si>
  <si>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</si>
  <si>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</si>
  <si>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</si>
  <si>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</si>
  <si>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</si>
  <si>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</si>
  <si>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</si>
  <si>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</si>
  <si>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</si>
  <si>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</si>
  <si>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</si>
  <si>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</si>
  <si>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</si>
  <si>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</si>
  <si>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</si>
  <si>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</si>
  <si>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</si>
  <si>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</si>
  <si>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</si>
  <si>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</si>
  <si>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</si>
  <si>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</si>
  <si>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</si>
  <si>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</si>
  <si>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</si>
  <si>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</si>
  <si>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</si>
  <si>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</si>
  <si>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</si>
  <si>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</si>
  <si>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</si>
  <si>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</si>
  <si>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</si>
  <si>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</si>
  <si>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</si>
  <si>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</si>
  <si>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</si>
  <si>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</si>
  <si>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</si>
  <si>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</si>
  <si>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</si>
  <si>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</si>
  <si>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</si>
  <si>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</si>
  <si>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</si>
  <si>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</si>
  <si>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</si>
  <si>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</si>
  <si>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</si>
  <si>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</si>
  <si>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</si>
  <si>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</si>
  <si>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</si>
  <si>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</si>
  <si>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</si>
  <si>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</si>
  <si>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</si>
  <si>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</si>
  <si>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</si>
  <si>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</si>
  <si>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</si>
  <si>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</si>
  <si>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</si>
  <si>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</si>
  <si>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</si>
  <si>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</si>
  <si>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</si>
  <si>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</si>
  <si>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</si>
  <si>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</si>
  <si>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</si>
  <si>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</si>
  <si>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</si>
  <si>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</si>
  <si>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</si>
  <si>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</si>
  <si>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</si>
  <si>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</si>
  <si>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</si>
  <si>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</si>
  <si>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</si>
  <si>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</si>
  <si>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</si>
  <si>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</si>
  <si>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</si>
  <si>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</si>
  <si>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</si>
  <si>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</si>
  <si>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</si>
  <si>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</si>
  <si>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</si>
  <si>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</si>
  <si>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</si>
  <si>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</si>
  <si>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</si>
  <si>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</si>
  <si>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</si>
  <si>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</si>
  <si>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</si>
  <si>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</si>
  <si>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</si>
  <si>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</si>
  <si>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</si>
  <si>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</si>
  <si>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</si>
  <si>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</si>
  <si>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</si>
  <si>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</si>
  <si>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</si>
  <si>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</si>
  <si>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</si>
  <si>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</si>
  <si>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</si>
  <si>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</si>
  <si>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</si>
  <si>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</si>
  <si>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</si>
  <si>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</si>
  <si>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</si>
  <si>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</si>
  <si>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</si>
  <si>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</si>
  <si>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</si>
  <si>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</si>
  <si>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</si>
  <si>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</si>
  <si>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</si>
  <si>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</si>
  <si>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</si>
  <si>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</si>
  <si>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</si>
  <si>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</si>
  <si>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</si>
  <si>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</si>
  <si>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</si>
  <si>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</si>
  <si>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</si>
  <si>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</si>
  <si>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</si>
  <si>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</si>
  <si>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</si>
  <si>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</si>
  <si>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</si>
  <si>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</si>
  <si>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</si>
  <si>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</si>
  <si>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</si>
  <si>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</si>
  <si>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</si>
  <si>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</si>
  <si>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</si>
  <si>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</si>
  <si>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</si>
  <si>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</si>
  <si>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</si>
  <si>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</si>
  <si>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</si>
  <si>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</si>
  <si>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</si>
  <si>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</si>
  <si>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</si>
  <si>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</si>
  <si>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</si>
  <si>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</si>
  <si>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</si>
  <si>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</si>
  <si>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</si>
  <si>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</si>
  <si>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</si>
  <si>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</si>
  <si>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</si>
  <si>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</si>
  <si>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</si>
  <si>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</si>
  <si>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</si>
  <si>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</si>
  <si>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</si>
  <si>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</si>
  <si>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</si>
  <si>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</si>
  <si>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</si>
  <si>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</si>
  <si>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</si>
  <si>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</si>
  <si>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</si>
  <si>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</si>
  <si>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</si>
  <si>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</si>
  <si>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</si>
  <si>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</si>
  <si>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</si>
  <si>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</si>
  <si>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</si>
  <si>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</si>
  <si>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</si>
  <si>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</si>
  <si>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</si>
  <si>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</si>
  <si>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</si>
  <si>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</si>
  <si>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</si>
  <si>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</si>
  <si>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</si>
  <si>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</si>
  <si>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</si>
  <si>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</si>
  <si>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</si>
  <si>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</si>
  <si>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</si>
  <si>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</si>
  <si>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</si>
  <si>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</si>
  <si>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</si>
  <si>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</si>
  <si>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</si>
  <si>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</si>
  <si>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</si>
  <si>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</si>
  <si>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</si>
  <si>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</si>
  <si>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</si>
  <si>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</si>
  <si>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</si>
  <si>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</si>
  <si>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</si>
  <si>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</si>
  <si>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</si>
  <si>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</si>
  <si>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</si>
  <si>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</si>
  <si>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</si>
  <si>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</si>
  <si>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</si>
  <si>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</si>
  <si>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</si>
  <si>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</si>
  <si>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</si>
  <si>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</si>
  <si>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</si>
  <si>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</si>
  <si>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</si>
  <si>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</si>
  <si>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</si>
  <si>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</si>
  <si>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</si>
  <si>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</si>
  <si>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</si>
  <si>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</si>
  <si>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</si>
  <si>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</si>
  <si>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</si>
  <si>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</si>
  <si>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</si>
  <si>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</si>
  <si>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</si>
  <si>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</si>
  <si>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</si>
  <si>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</si>
  <si>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</si>
  <si>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</si>
  <si>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</si>
  <si>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</si>
  <si>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</si>
  <si>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</si>
  <si>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</si>
  <si>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</si>
  <si>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</si>
  <si>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</si>
  <si>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</si>
  <si>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</si>
  <si>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</si>
  <si>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</si>
  <si>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</si>
  <si>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</si>
  <si>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</si>
  <si>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</si>
  <si>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</si>
  <si>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</si>
  <si>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</si>
  <si>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</si>
  <si>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</si>
  <si>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</si>
  <si>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</si>
  <si>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</si>
  <si>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</si>
  <si>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</si>
  <si>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</si>
  <si>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</si>
  <si>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</si>
  <si>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</si>
  <si>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</si>
  <si>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</si>
  <si>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</si>
  <si>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</si>
  <si>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</si>
  <si>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</si>
  <si>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</si>
  <si>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</si>
  <si>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</si>
  <si>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</si>
  <si>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</si>
  <si>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</si>
  <si>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</si>
  <si>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</si>
  <si>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</si>
  <si>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</si>
  <si>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</si>
  <si>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</si>
  <si>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</si>
  <si>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</si>
  <si>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</si>
  <si>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</si>
  <si>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</si>
  <si>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</si>
  <si>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</si>
  <si>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</si>
  <si>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</si>
  <si>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</si>
  <si>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</si>
  <si>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</si>
  <si>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</si>
  <si>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</si>
  <si>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</si>
  <si>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</si>
  <si>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</si>
  <si>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</si>
  <si>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</si>
  <si>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</si>
  <si>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</si>
  <si>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</si>
  <si>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</si>
  <si>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</si>
  <si>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</si>
  <si>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</si>
  <si>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</si>
  <si>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</si>
  <si>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</si>
  <si>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</si>
  <si>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</si>
  <si>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</si>
  <si>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</si>
  <si>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</si>
  <si>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</si>
  <si>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</si>
  <si>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</si>
  <si>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</si>
  <si>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</si>
  <si>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</si>
  <si>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</si>
  <si>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</si>
  <si>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</si>
  <si>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</si>
  <si>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</si>
  <si>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</si>
  <si>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</si>
  <si>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</si>
  <si>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</si>
  <si>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</si>
  <si>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</si>
  <si>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</si>
  <si>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</si>
  <si>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</si>
  <si>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</si>
  <si>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</si>
  <si>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</si>
  <si>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</si>
  <si>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</si>
  <si>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</si>
  <si>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</si>
  <si>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</si>
  <si>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</si>
  <si>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</si>
  <si>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</si>
  <si>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</si>
  <si>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</si>
  <si>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</si>
  <si>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</si>
  <si>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</si>
  <si>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</si>
  <si>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</si>
  <si>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</si>
  <si>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</si>
  <si>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</si>
  <si>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</si>
  <si>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</si>
  <si>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</si>
  <si>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</si>
  <si>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</si>
  <si>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</si>
  <si>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</si>
  <si>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</si>
  <si>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</si>
  <si>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</si>
  <si>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</si>
  <si>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</si>
  <si>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</si>
  <si>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</si>
  <si>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</si>
  <si>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</si>
  <si>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</si>
  <si>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</si>
  <si>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</si>
  <si>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</si>
  <si>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</si>
  <si>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</si>
  <si>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</si>
  <si>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</si>
  <si>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</si>
  <si>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</si>
  <si>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</si>
  <si>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</si>
  <si>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</si>
  <si>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</si>
  <si>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</si>
  <si>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</si>
  <si>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</si>
  <si>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</si>
  <si>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</si>
  <si>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</si>
  <si>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</si>
  <si>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</si>
  <si>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</si>
  <si>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</si>
  <si>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</si>
  <si>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</si>
  <si>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</si>
  <si>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</si>
  <si>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</si>
  <si>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</si>
  <si>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</si>
  <si>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</si>
  <si>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</si>
  <si>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</si>
  <si>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</si>
  <si>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</si>
  <si>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</si>
  <si>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</si>
  <si>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</si>
  <si>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</si>
  <si>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</si>
  <si>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</si>
  <si>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</si>
  <si>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</si>
  <si>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</si>
  <si>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</si>
  <si>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</si>
  <si>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</si>
  <si>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</si>
  <si>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</si>
  <si>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</si>
  <si>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</si>
  <si>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</si>
  <si>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</si>
  <si>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</si>
  <si>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</si>
  <si>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</si>
  <si>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</si>
  <si>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</si>
  <si>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</si>
  <si>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</si>
  <si>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</si>
  <si>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</si>
  <si>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</si>
  <si>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</si>
  <si>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</si>
  <si>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</si>
  <si>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</si>
  <si>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</si>
  <si>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</si>
  <si>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</si>
  <si>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</si>
  <si>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</si>
  <si>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</si>
  <si>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</si>
  <si>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</si>
  <si>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</si>
  <si>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</si>
  <si>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</si>
  <si>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</si>
  <si>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</si>
  <si>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</si>
  <si>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</si>
  <si>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</si>
  <si>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</si>
  <si>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</si>
  <si>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</si>
  <si>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</si>
  <si>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</si>
  <si>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</si>
  <si>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</si>
  <si>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</si>
  <si>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</si>
  <si>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</si>
  <si>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</si>
  <si>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</si>
  <si>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</si>
  <si>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</si>
  <si>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</si>
  <si>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</si>
  <si>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</si>
  <si>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</si>
  <si>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</si>
  <si>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</si>
  <si>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</si>
  <si>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</si>
  <si>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</si>
  <si>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</si>
  <si>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</si>
  <si>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</si>
  <si>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</si>
  <si>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</si>
  <si>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</si>
  <si>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</si>
  <si>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</si>
  <si>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</si>
  <si>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</si>
  <si>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</si>
  <si>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</si>
  <si>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</si>
  <si>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</si>
  <si>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</si>
  <si>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</si>
  <si>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</si>
  <si>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</si>
  <si>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</si>
  <si>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</si>
  <si>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</si>
  <si>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</si>
  <si>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</si>
  <si>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</si>
  <si>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</si>
  <si>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</si>
  <si>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</si>
  <si>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</si>
  <si>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</si>
  <si>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</si>
  <si>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</si>
  <si>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</si>
  <si>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</si>
  <si>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</si>
  <si>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</si>
  <si>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</si>
  <si>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</si>
  <si>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</si>
  <si>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</si>
  <si>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</si>
  <si>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</si>
  <si>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</si>
  <si>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</si>
  <si>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</si>
  <si>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</si>
  <si>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</si>
  <si>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</si>
  <si>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</si>
  <si>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</si>
  <si>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</si>
  <si>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</si>
  <si>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</si>
  <si>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</si>
  <si>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</si>
  <si>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</si>
  <si>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</si>
  <si>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</si>
  <si>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</si>
  <si>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</si>
  <si>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</si>
  <si>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</si>
  <si>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</si>
  <si>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</si>
  <si>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</si>
  <si>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</si>
  <si>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</si>
  <si>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</si>
  <si>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</si>
  <si>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</si>
  <si>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</si>
  <si>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</si>
  <si>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</si>
  <si>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</si>
  <si>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</si>
  <si>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</si>
  <si>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</si>
  <si>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</si>
  <si>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</si>
  <si>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</si>
  <si>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</si>
  <si>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</si>
  <si>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</si>
  <si>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</si>
  <si>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</si>
  <si>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</si>
  <si>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</si>
  <si>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</si>
  <si>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</si>
  <si>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</si>
  <si>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</si>
  <si>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</si>
  <si>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</si>
  <si>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</si>
  <si>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</si>
  <si>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</si>
  <si>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</si>
  <si>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</si>
  <si>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</si>
  <si>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</si>
  <si>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</si>
  <si>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</si>
  <si>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</si>
  <si>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</si>
  <si>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</si>
  <si>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</si>
  <si>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</si>
  <si>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</si>
  <si>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</si>
  <si>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</si>
  <si>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</si>
  <si>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</si>
  <si>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</si>
  <si>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</si>
  <si>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</si>
  <si>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</si>
  <si>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</si>
  <si>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</si>
  <si>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</si>
  <si>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</si>
  <si>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</si>
  <si>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</si>
  <si>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</si>
  <si>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</si>
  <si>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</si>
  <si>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</si>
  <si>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</si>
  <si>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</si>
  <si>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</si>
  <si>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</si>
  <si>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</si>
  <si>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</si>
  <si>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</si>
  <si>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</si>
  <si>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</si>
  <si>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</si>
  <si>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</si>
  <si>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</si>
  <si>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</si>
  <si>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</si>
  <si>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</si>
  <si>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</si>
  <si>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</si>
  <si>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</si>
  <si>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</si>
  <si>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</si>
  <si>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</si>
  <si>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</si>
  <si>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</si>
  <si>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</si>
  <si>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</si>
  <si>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</si>
  <si>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</si>
  <si>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</si>
  <si>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</si>
  <si>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</si>
  <si>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</si>
  <si>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</si>
  <si>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</si>
  <si>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</si>
  <si>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</si>
  <si>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</si>
  <si>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</si>
  <si>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</si>
  <si>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</si>
  <si>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</si>
  <si>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</si>
  <si>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</si>
  <si>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</si>
  <si>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</si>
  <si>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</si>
  <si>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</si>
  <si>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</si>
  <si>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</si>
  <si>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</si>
  <si>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</si>
  <si>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</si>
  <si>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</si>
  <si>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</si>
  <si>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</si>
  <si>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</si>
  <si>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</si>
  <si>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</si>
  <si>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</si>
  <si>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</si>
  <si>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</si>
  <si>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</si>
  <si>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</si>
  <si>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</si>
  <si>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</si>
  <si>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</si>
  <si>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</si>
  <si>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</si>
  <si>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</si>
  <si>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</si>
  <si>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</si>
  <si>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</si>
  <si>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</si>
  <si>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</si>
  <si>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</si>
  <si>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</si>
  <si>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</si>
  <si>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</si>
  <si>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</si>
  <si>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</si>
  <si>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</si>
  <si>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</si>
  <si>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</si>
  <si>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</si>
  <si>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</si>
  <si>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</si>
  <si>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</si>
  <si>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</si>
  <si>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</si>
  <si>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</si>
  <si>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</si>
  <si>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</si>
  <si>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</si>
  <si>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</si>
  <si>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</si>
  <si>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</si>
  <si>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</si>
  <si>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</si>
  <si>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</si>
  <si>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</si>
  <si>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</si>
  <si>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</si>
  <si>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</si>
  <si>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</si>
  <si>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</si>
  <si>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</si>
  <si>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</si>
  <si>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</si>
  <si>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</si>
  <si>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</si>
  <si>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</si>
  <si>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</si>
  <si>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</si>
  <si>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</si>
  <si>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</si>
  <si>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</si>
  <si>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</si>
  <si>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</si>
  <si>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</si>
  <si>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</si>
  <si>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</si>
  <si>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</si>
  <si>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</si>
  <si>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</si>
  <si>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</si>
  <si>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</si>
  <si>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</si>
  <si>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</si>
  <si>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</si>
  <si>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</si>
  <si>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</si>
  <si>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</si>
  <si>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</si>
  <si>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</si>
  <si>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</si>
  <si>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</si>
  <si>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</si>
  <si>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</si>
  <si>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</si>
  <si>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</si>
  <si>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</si>
  <si>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</si>
  <si>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</si>
  <si>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</si>
  <si>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</si>
  <si>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</si>
  <si>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</si>
  <si>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</si>
  <si>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</si>
  <si>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</si>
  <si>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</si>
  <si>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</si>
  <si>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</si>
  <si>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</si>
  <si>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</si>
  <si>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</si>
  <si>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</si>
  <si>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</si>
  <si>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</si>
  <si>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</si>
  <si>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</si>
  <si>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</si>
  <si>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</si>
  <si>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</si>
  <si>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</si>
  <si>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</si>
  <si>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</si>
  <si>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</si>
  <si>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</si>
  <si>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</si>
  <si>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</si>
  <si>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</si>
  <si>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</si>
  <si>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</si>
  <si>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</si>
  <si>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</si>
  <si>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</si>
  <si>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</si>
  <si>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</si>
  <si>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</si>
  <si>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</si>
  <si>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</si>
  <si>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</si>
  <si>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</si>
  <si>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</si>
  <si>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</si>
  <si>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</si>
  <si>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</si>
  <si>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</si>
  <si>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</si>
  <si>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</si>
  <si>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</si>
  <si>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</si>
  <si>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</si>
  <si>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</si>
  <si>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</si>
  <si>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</si>
  <si>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</si>
  <si>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</si>
  <si>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</si>
  <si>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</si>
  <si>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</si>
  <si>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</si>
  <si>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</si>
  <si>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</si>
  <si>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</si>
  <si>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</si>
  <si>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</si>
  <si>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</si>
  <si>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</si>
  <si>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</si>
  <si>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</si>
  <si>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</si>
  <si>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</si>
  <si>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</si>
  <si>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</si>
  <si>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</si>
  <si>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</si>
  <si>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</si>
  <si>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</si>
  <si>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</si>
  <si>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</si>
  <si>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</si>
  <si>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</si>
  <si>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</si>
  <si>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</si>
  <si>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</si>
  <si>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</si>
  <si>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</si>
  <si>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</si>
  <si>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</si>
  <si>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</si>
  <si>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</si>
  <si>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</si>
  <si>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</si>
  <si>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</si>
  <si>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</si>
  <si>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</si>
  <si>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</si>
  <si>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</si>
  <si>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</si>
  <si>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</si>
  <si>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</si>
  <si>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</si>
  <si>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</si>
  <si>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</si>
  <si>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</si>
  <si>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</si>
  <si>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</si>
  <si>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</si>
  <si>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</si>
  <si>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</si>
  <si>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</si>
  <si>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</si>
  <si>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</si>
  <si>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</si>
  <si>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</si>
  <si>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</si>
  <si>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</si>
  <si>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</si>
  <si>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</si>
  <si>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</si>
  <si>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</si>
  <si>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</si>
  <si>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</si>
  <si>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</si>
  <si>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</si>
  <si>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</si>
  <si>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</si>
  <si>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</si>
  <si>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</si>
  <si>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</si>
  <si>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</si>
  <si>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</si>
  <si>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</si>
  <si>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</si>
  <si>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</si>
  <si>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</si>
  <si>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</si>
  <si>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</si>
  <si>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</si>
  <si>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</si>
  <si>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</si>
  <si>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</si>
  <si>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</si>
  <si>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</si>
  <si>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</si>
  <si>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</si>
  <si>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</si>
  <si>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</si>
  <si>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</si>
  <si>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</si>
  <si>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</si>
  <si>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</si>
  <si>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</si>
  <si>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</si>
  <si>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</si>
  <si>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</si>
  <si>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</si>
  <si>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</si>
  <si>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</si>
  <si>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</si>
  <si>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</si>
  <si>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</si>
  <si>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</si>
  <si>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</si>
  <si>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</si>
  <si>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</si>
  <si>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</si>
  <si>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</si>
  <si>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</si>
  <si>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</si>
  <si>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</si>
  <si>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</si>
  <si>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</si>
  <si>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</si>
  <si>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</si>
  <si>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</si>
  <si>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</si>
  <si>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</si>
  <si>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</si>
  <si>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</si>
  <si>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</si>
  <si>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</si>
  <si>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</si>
  <si>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</si>
  <si>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</si>
  <si>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</si>
  <si>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</si>
  <si>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</si>
  <si>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</si>
  <si>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</si>
  <si>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</si>
  <si>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</si>
  <si>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</si>
  <si>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</si>
  <si>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</si>
  <si>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</si>
  <si>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</si>
  <si>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</si>
  <si>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</si>
  <si>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</si>
  <si>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</si>
  <si>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</si>
  <si>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</si>
  <si>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</si>
  <si>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</si>
  <si>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</si>
  <si>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</si>
  <si>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</si>
  <si>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</si>
  <si>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</si>
  <si>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</si>
  <si>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</si>
  <si>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</si>
  <si>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</si>
  <si>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</si>
  <si>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</si>
  <si>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</si>
  <si>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</si>
  <si>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</si>
  <si>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</si>
  <si>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</si>
  <si>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</si>
  <si>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</si>
  <si>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</si>
  <si>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</si>
  <si>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</si>
  <si>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</si>
  <si>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</si>
  <si>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</si>
  <si>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</si>
  <si>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</si>
  <si>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</si>
  <si>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</si>
  <si>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</si>
  <si>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</si>
  <si>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</si>
  <si>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</si>
  <si>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</si>
  <si>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</si>
  <si>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</si>
  <si>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</si>
  <si>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</si>
  <si>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</si>
  <si>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</si>
  <si>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</si>
  <si>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</si>
  <si>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</si>
  <si>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</si>
  <si>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</si>
  <si>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</si>
  <si>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</si>
  <si>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</si>
  <si>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</si>
  <si>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</si>
  <si>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</si>
  <si>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</si>
  <si>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</si>
  <si>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</si>
  <si>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</si>
  <si>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</si>
  <si>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</si>
  <si>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</si>
  <si>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</si>
  <si>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</si>
  <si>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</si>
  <si>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</si>
  <si>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</si>
  <si>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</si>
  <si>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</si>
  <si>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</si>
  <si>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</si>
  <si>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</si>
  <si>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</si>
  <si>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</si>
  <si>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</si>
  <si>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</si>
  <si>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</si>
  <si>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</si>
  <si>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</si>
  <si>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</si>
  <si>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</si>
  <si>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</si>
  <si>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</si>
  <si>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</si>
  <si>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</si>
  <si>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</si>
  <si>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</si>
  <si>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</si>
  <si>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</si>
  <si>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</si>
  <si>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</si>
  <si>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</si>
  <si>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</si>
  <si>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</si>
  <si>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</si>
  <si>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</si>
  <si>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</si>
  <si>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</si>
  <si>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</si>
  <si>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</si>
  <si>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</si>
  <si>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</si>
  <si>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</si>
  <si>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</si>
  <si>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</si>
  <si>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</si>
  <si>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</si>
  <si>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</si>
  <si>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</si>
  <si>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</si>
  <si>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</si>
  <si>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</si>
  <si>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</si>
  <si>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</si>
  <si>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</si>
  <si>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</si>
  <si>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</si>
  <si>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</si>
  <si>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</si>
  <si>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</si>
  <si>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</si>
  <si>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</si>
  <si>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</si>
  <si>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</si>
  <si>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</si>
  <si>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</si>
  <si>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</si>
  <si>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</si>
  <si>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</si>
  <si>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</si>
  <si>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</si>
  <si>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</si>
  <si>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</si>
  <si>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</si>
  <si>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</si>
  <si>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</si>
  <si>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</si>
  <si>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</si>
  <si>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</si>
  <si>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</si>
  <si>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</si>
  <si>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</si>
  <si>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</si>
  <si>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</si>
  <si>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</si>
  <si>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</si>
  <si>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</si>
  <si>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</si>
  <si>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</si>
  <si>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</si>
  <si>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</si>
  <si>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</si>
  <si>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</si>
  <si>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</si>
  <si>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</si>
  <si>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</si>
  <si>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</si>
  <si>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</si>
  <si>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</si>
  <si>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</si>
  <si>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</si>
  <si>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</si>
  <si>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</si>
  <si>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</si>
  <si>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</si>
  <si>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</si>
  <si>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</si>
  <si>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</si>
  <si>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</si>
  <si>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</si>
  <si>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</si>
  <si>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</si>
  <si>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</si>
  <si>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</si>
  <si>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</si>
  <si>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</si>
  <si>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</si>
  <si>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</si>
  <si>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</si>
  <si>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</si>
  <si>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</si>
  <si>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</si>
  <si>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</si>
  <si>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</si>
  <si>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</si>
  <si>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</si>
  <si>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</si>
  <si>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</si>
  <si>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</si>
  <si>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</si>
  <si>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</si>
  <si>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</si>
  <si>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</si>
  <si>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</si>
  <si>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</si>
  <si>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</si>
  <si>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</si>
  <si>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</si>
  <si>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</si>
  <si>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</si>
  <si>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</si>
  <si>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</si>
  <si>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</si>
  <si>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</si>
  <si>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</si>
  <si>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</si>
  <si>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</si>
  <si>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</si>
  <si>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</si>
  <si>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</si>
  <si>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</si>
  <si>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</si>
  <si>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</si>
  <si>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</si>
  <si>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</si>
  <si>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</si>
  <si>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</si>
  <si>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</si>
  <si>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</si>
  <si>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</si>
  <si>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</si>
  <si>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</si>
  <si>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</si>
  <si>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</si>
  <si>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</si>
  <si>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</si>
  <si>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</si>
  <si>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</si>
  <si>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</si>
  <si>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</si>
  <si>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</si>
  <si>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</si>
  <si>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</si>
  <si>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</si>
  <si>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</si>
  <si>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</si>
  <si>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</si>
  <si>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</si>
  <si>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</si>
  <si>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</si>
  <si>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</si>
  <si>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</si>
  <si>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</si>
  <si>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</si>
  <si>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</si>
  <si>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</si>
  <si>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</si>
  <si>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</si>
  <si>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</si>
  <si>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</si>
  <si>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</si>
  <si>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</si>
  <si>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</si>
  <si>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</si>
  <si>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</si>
  <si>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</si>
  <si>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</si>
  <si>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</si>
  <si>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</si>
  <si>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</si>
  <si>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</si>
  <si>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</si>
  <si>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</si>
  <si>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</si>
  <si>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</si>
  <si>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</si>
  <si>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</si>
  <si>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</si>
  <si>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</si>
  <si>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</si>
  <si>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</si>
  <si>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</si>
  <si>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</si>
  <si>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</si>
  <si>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</si>
  <si>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</si>
  <si>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</si>
  <si>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</si>
  <si>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</si>
  <si>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</si>
  <si>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</si>
  <si>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</si>
  <si>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</si>
  <si>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</si>
  <si>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</si>
  <si>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</si>
  <si>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</si>
  <si>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</si>
  <si>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</si>
  <si>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</si>
  <si>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</si>
  <si>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</si>
  <si>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</si>
  <si>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</si>
  <si>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</si>
  <si>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</si>
  <si>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</si>
  <si>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</si>
  <si>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</si>
  <si>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</si>
  <si>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</si>
  <si>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</si>
  <si>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</si>
  <si>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</si>
  <si>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</si>
  <si>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</si>
  <si>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</si>
  <si>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</si>
  <si>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</si>
  <si>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</si>
  <si>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</si>
  <si>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</si>
  <si>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</si>
  <si>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</si>
  <si>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</si>
  <si>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</si>
  <si>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</si>
  <si>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</si>
  <si>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</si>
  <si>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</si>
  <si>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</si>
  <si>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</si>
  <si>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</si>
  <si>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</si>
  <si>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</si>
  <si>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</si>
  <si>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</si>
  <si>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</si>
  <si>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</si>
  <si>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</si>
  <si>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</si>
  <si>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</si>
  <si>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</si>
  <si>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</si>
  <si>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</si>
  <si>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</si>
  <si>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</si>
  <si>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</si>
  <si>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</si>
  <si>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</si>
  <si>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</si>
  <si>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</si>
  <si>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</si>
  <si>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</si>
  <si>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</si>
  <si>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</si>
  <si>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</si>
  <si>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</si>
  <si>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</si>
  <si>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</si>
  <si>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</si>
  <si>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</si>
  <si>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</si>
  <si>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</si>
  <si>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</si>
  <si>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</si>
  <si>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</si>
  <si>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</si>
  <si>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</si>
  <si>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</si>
  <si>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</si>
  <si>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</si>
  <si>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</si>
  <si>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</si>
  <si>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</si>
  <si>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</si>
  <si>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</si>
  <si>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</si>
  <si>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</si>
  <si>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</si>
  <si>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</si>
  <si>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</si>
  <si>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</si>
  <si>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</si>
  <si>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</si>
  <si>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</si>
  <si>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</si>
  <si>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</si>
  <si>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</si>
  <si>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</si>
  <si>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</si>
  <si>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</si>
  <si>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</si>
  <si>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</si>
  <si>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</si>
  <si>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</si>
  <si>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</si>
  <si>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</si>
  <si>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</si>
  <si>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</si>
  <si>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</si>
  <si>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</si>
  <si>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</si>
  <si>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</si>
  <si>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</si>
  <si>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</si>
  <si>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</si>
  <si>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</si>
  <si>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</si>
  <si>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</si>
  <si>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</si>
  <si>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</si>
  <si>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</si>
  <si>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</si>
  <si>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</si>
  <si>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</si>
  <si>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</si>
  <si>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</si>
  <si>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</si>
  <si>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</si>
  <si>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</si>
  <si>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</si>
  <si>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</si>
  <si>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</si>
  <si>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</si>
  <si>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</si>
  <si>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</si>
  <si>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</si>
  <si>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</si>
  <si>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</si>
  <si>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</si>
  <si>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</si>
  <si>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</si>
  <si>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</si>
  <si>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</si>
  <si>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</si>
  <si>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</si>
  <si>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</si>
  <si>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</si>
  <si>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</si>
  <si>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</si>
  <si>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</si>
  <si>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</si>
  <si>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</si>
  <si>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</si>
  <si>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</si>
  <si>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</si>
  <si>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</si>
  <si>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</si>
  <si>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</si>
  <si>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</si>
  <si>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</si>
  <si>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</si>
  <si>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</si>
  <si>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</si>
  <si>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</si>
  <si>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</si>
  <si>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</si>
  <si>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</si>
  <si>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</si>
  <si>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</si>
  <si>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</si>
  <si>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</si>
  <si>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</si>
  <si>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</si>
  <si>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</si>
  <si>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</si>
  <si>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</si>
  <si>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</si>
  <si>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</si>
  <si>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</si>
  <si>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</si>
  <si>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</si>
  <si>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</si>
  <si>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</si>
  <si>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</si>
  <si>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</si>
  <si>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</si>
  <si>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</si>
  <si>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</si>
  <si>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</si>
  <si>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</si>
  <si>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</si>
  <si>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</si>
  <si>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</si>
  <si>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</si>
  <si>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</si>
  <si>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</si>
  <si>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</si>
  <si>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</si>
  <si>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</si>
  <si>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</si>
  <si>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</si>
  <si>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</si>
  <si>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</si>
  <si>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</si>
  <si>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</si>
  <si>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</si>
  <si>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</si>
  <si>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</si>
  <si>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</si>
  <si>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</si>
  <si>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</si>
  <si>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</si>
  <si>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</si>
  <si>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</si>
  <si>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</si>
  <si>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</si>
  <si>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</si>
  <si>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</si>
  <si>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</si>
  <si>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</si>
  <si>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</si>
  <si>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</si>
  <si>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</si>
  <si>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</si>
  <si>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</si>
  <si>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</si>
  <si>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</si>
  <si>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</si>
  <si>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</si>
  <si>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</si>
  <si>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</si>
  <si>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</si>
  <si>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</si>
  <si>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</si>
  <si>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</si>
  <si>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</si>
  <si>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</si>
  <si>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</si>
  <si>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</si>
  <si>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</si>
  <si>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</si>
  <si>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</si>
  <si>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</si>
  <si>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</si>
  <si>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</si>
  <si>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</si>
  <si>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</si>
  <si>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</si>
  <si>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</si>
  <si>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</si>
  <si>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</si>
  <si>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</si>
  <si>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</si>
  <si>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</si>
  <si>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</si>
  <si>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</si>
  <si>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</si>
  <si>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</si>
  <si>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</si>
  <si>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</si>
  <si>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</si>
  <si>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</si>
  <si>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</si>
  <si>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</si>
  <si>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</si>
  <si>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</si>
  <si>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</si>
  <si>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</si>
  <si>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</si>
  <si>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</si>
  <si>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</si>
  <si>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</si>
  <si>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</si>
  <si>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</si>
  <si>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</si>
  <si>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</si>
  <si>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</si>
  <si>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</si>
  <si>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</si>
  <si>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</si>
  <si>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</si>
  <si>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</si>
  <si>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</si>
  <si>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</si>
  <si>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</si>
  <si>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</si>
  <si>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</si>
  <si>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</si>
  <si>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</si>
  <si>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</si>
  <si>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</si>
  <si>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</si>
  <si>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</si>
  <si>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</si>
  <si>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</si>
  <si>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</si>
  <si>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</si>
  <si>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</si>
  <si>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</si>
  <si>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</si>
  <si>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</si>
  <si>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</si>
  <si>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</si>
  <si>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</si>
  <si>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</si>
  <si>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</si>
  <si>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</si>
  <si>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</si>
  <si>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</si>
  <si>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</si>
  <si>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</si>
  <si>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</si>
  <si>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</si>
  <si>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</si>
  <si>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</si>
  <si>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</si>
  <si>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</si>
  <si>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</si>
  <si>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</si>
  <si>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</si>
  <si>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</si>
  <si>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</si>
  <si>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</si>
  <si>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</si>
  <si>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</si>
  <si>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</si>
  <si>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</si>
  <si>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</si>
  <si>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</si>
  <si>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</si>
  <si>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</si>
  <si>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</si>
  <si>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</si>
  <si>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</si>
  <si>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</si>
  <si>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</si>
  <si>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</si>
  <si>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</si>
  <si>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</si>
  <si>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</si>
  <si>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</si>
  <si>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</si>
  <si>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</si>
  <si>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</si>
  <si>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</si>
  <si>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</si>
  <si>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</si>
  <si>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</si>
  <si>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</si>
  <si>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</si>
  <si>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</si>
  <si>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</si>
  <si>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</si>
  <si>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</si>
  <si>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</si>
  <si>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</si>
  <si>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</si>
  <si>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</si>
  <si>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</si>
  <si>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</si>
  <si>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</si>
  <si>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</si>
  <si>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</si>
  <si>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</si>
  <si>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</si>
  <si>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</si>
  <si>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</si>
  <si>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</si>
  <si>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</si>
  <si>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</si>
  <si>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</si>
  <si>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</si>
  <si>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</si>
  <si>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</si>
  <si>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</si>
  <si>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</si>
  <si>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</si>
  <si>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</si>
  <si>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</si>
  <si>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</si>
  <si>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</si>
  <si>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</si>
  <si>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</si>
  <si>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</si>
  <si>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</si>
  <si>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</si>
  <si>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</si>
  <si>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</si>
  <si>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</si>
  <si>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</si>
  <si>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</si>
  <si>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</si>
  <si>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</si>
  <si>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</si>
  <si>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</si>
  <si>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</si>
  <si>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</si>
  <si>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</si>
  <si>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</si>
  <si>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</si>
  <si>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</si>
  <si>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</si>
  <si>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</si>
  <si>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</si>
  <si>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</si>
  <si>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</si>
  <si>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</si>
  <si>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</si>
  <si>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</si>
  <si>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</si>
  <si>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</si>
  <si>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</si>
  <si>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</si>
  <si>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</si>
  <si>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</si>
  <si>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</si>
  <si>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</si>
  <si>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</si>
  <si>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</si>
  <si>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</si>
  <si>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</si>
  <si>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</si>
  <si>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</si>
  <si>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</si>
  <si>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</si>
  <si>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</si>
  <si>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</si>
  <si>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</si>
  <si>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</si>
  <si>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</si>
  <si>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</si>
  <si>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</si>
  <si>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</si>
  <si>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</si>
  <si>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</si>
  <si>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</si>
  <si>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</si>
  <si>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</si>
  <si>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</si>
  <si>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</si>
  <si>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</si>
  <si>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</si>
  <si>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</si>
  <si>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</si>
  <si>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</si>
  <si>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</si>
  <si>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</si>
  <si>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</si>
  <si>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</si>
  <si>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</si>
  <si>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</si>
  <si>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</si>
  <si>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</si>
  <si>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</si>
  <si>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</si>
  <si>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</si>
  <si>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</si>
  <si>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</si>
  <si>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</si>
  <si>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</si>
  <si>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</si>
  <si>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</si>
  <si>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</si>
  <si>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</si>
  <si>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</si>
  <si>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</si>
  <si>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</si>
  <si>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</si>
  <si>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</si>
  <si>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</si>
  <si>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</si>
  <si>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</si>
  <si>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</si>
  <si>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</si>
  <si>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</si>
  <si>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</si>
  <si>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</si>
  <si>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</si>
  <si>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</si>
  <si>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</si>
  <si>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</si>
  <si>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</si>
  <si>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</si>
  <si>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</si>
  <si>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</si>
  <si>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</si>
  <si>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</si>
  <si>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</si>
  <si>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</si>
  <si>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</si>
  <si>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</si>
  <si>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</si>
  <si>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</si>
  <si>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</si>
  <si>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</si>
  <si>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</si>
  <si>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</si>
  <si>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</si>
  <si>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</si>
  <si>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</si>
  <si>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</si>
  <si>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</si>
  <si>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</si>
  <si>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</si>
  <si>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</si>
  <si>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</si>
  <si>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</si>
  <si>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</si>
  <si>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</si>
  <si>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</si>
  <si>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</si>
  <si>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</si>
  <si>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</si>
  <si>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</si>
  <si>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</si>
  <si>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</si>
  <si>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</si>
  <si>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</si>
  <si>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</si>
  <si>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</si>
  <si>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</si>
  <si>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</si>
  <si>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</si>
  <si>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</si>
  <si>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</si>
  <si>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</si>
  <si>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</si>
  <si>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</si>
  <si>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</si>
  <si>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</si>
  <si>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</si>
  <si>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</si>
  <si>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</si>
  <si>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</si>
  <si>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</si>
  <si>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</si>
  <si>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</si>
  <si>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</si>
  <si>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</si>
  <si>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</si>
  <si>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</si>
  <si>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</si>
  <si>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</si>
  <si>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</si>
  <si>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</si>
  <si>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</si>
  <si>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</si>
  <si>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</si>
  <si>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</si>
  <si>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</si>
  <si>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</si>
  <si>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</si>
  <si>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</si>
  <si>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</si>
  <si>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</si>
  <si>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</si>
  <si>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</si>
  <si>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</si>
  <si>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</si>
  <si>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</si>
  <si>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</si>
  <si>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</si>
  <si>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</si>
  <si>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</si>
  <si>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</si>
  <si>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</si>
  <si>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</si>
  <si>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</si>
  <si>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</si>
  <si>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</si>
  <si>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</si>
  <si>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</si>
  <si>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</si>
  <si>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</si>
  <si>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</si>
  <si>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</si>
  <si>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</si>
  <si>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</si>
  <si>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</si>
  <si>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</si>
  <si>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</si>
  <si>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</si>
  <si>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</si>
  <si>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</si>
  <si>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</si>
  <si>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</si>
  <si>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</si>
  <si>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</si>
  <si>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</si>
  <si>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</si>
  <si>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</si>
  <si>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</si>
  <si>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</si>
  <si>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</si>
  <si>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</si>
  <si>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</si>
  <si>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</si>
  <si>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</si>
  <si>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</si>
  <si>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</si>
  <si>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</si>
  <si>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</si>
  <si>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</si>
  <si>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</si>
  <si>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</si>
  <si>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</si>
  <si>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</si>
  <si>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</si>
  <si>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</si>
  <si>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</si>
  <si>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</si>
  <si>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</si>
  <si>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</si>
  <si>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</si>
  <si>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</si>
  <si>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</si>
  <si>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</si>
  <si>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</si>
  <si>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</si>
  <si>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</si>
  <si>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</si>
  <si>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</si>
  <si>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</si>
  <si>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</si>
  <si>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</si>
  <si>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</si>
  <si>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</si>
  <si>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</si>
  <si>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</si>
  <si>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</si>
  <si>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</si>
  <si>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</si>
  <si>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</si>
  <si>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</si>
  <si>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</si>
  <si>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</si>
  <si>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</si>
  <si>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</si>
  <si>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</si>
  <si>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</si>
  <si>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</si>
  <si>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</si>
  <si>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</si>
  <si>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</si>
  <si>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</si>
  <si>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</si>
  <si>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</si>
  <si>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</si>
  <si>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</si>
  <si>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</si>
  <si>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</si>
  <si>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</si>
  <si>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</si>
  <si>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</si>
  <si>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</si>
  <si>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</si>
  <si>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</si>
  <si>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</si>
  <si>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</si>
  <si>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</si>
  <si>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</si>
  <si>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</si>
  <si>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</si>
  <si>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</si>
  <si>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</si>
  <si>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</si>
  <si>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</si>
  <si>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</si>
  <si>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</si>
  <si>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</si>
  <si>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</si>
  <si>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</si>
  <si>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</si>
  <si>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</si>
  <si>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</si>
  <si>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</si>
  <si>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</si>
  <si>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</si>
  <si>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</si>
  <si>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</si>
  <si>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</si>
  <si>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</si>
  <si>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</si>
  <si>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</si>
  <si>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</si>
  <si>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</si>
  <si>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</si>
  <si>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</si>
  <si>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</si>
  <si>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</si>
  <si>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</si>
  <si>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</si>
  <si>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</si>
  <si>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</si>
  <si>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</si>
  <si>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</si>
  <si>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</si>
  <si>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</si>
  <si>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</si>
  <si>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</si>
  <si>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</si>
  <si>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</si>
  <si>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</si>
  <si>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</si>
  <si>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</si>
  <si>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</si>
  <si>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</si>
  <si>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</si>
  <si>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</si>
  <si>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</si>
  <si>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</si>
  <si>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</si>
  <si>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</si>
  <si>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</si>
  <si>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</si>
  <si>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</si>
  <si>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</si>
  <si>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</si>
  <si>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</si>
  <si>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</si>
  <si>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</si>
  <si>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</si>
  <si>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</si>
  <si>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</si>
  <si>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</si>
  <si>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</si>
  <si>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</si>
  <si>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</si>
  <si>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</si>
  <si>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</si>
  <si>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</si>
  <si>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</si>
  <si>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</si>
  <si>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</si>
  <si>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</si>
  <si>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</si>
  <si>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</si>
  <si>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</si>
  <si>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</si>
  <si>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</si>
  <si>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</si>
  <si>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</si>
  <si>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</si>
  <si>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</si>
  <si>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</si>
  <si>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</si>
  <si>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</si>
  <si>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</si>
  <si>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</si>
  <si>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</si>
  <si>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</si>
  <si>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</si>
  <si>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</si>
  <si>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</si>
  <si>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</si>
  <si>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</si>
  <si>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</si>
  <si>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</si>
  <si>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</si>
  <si>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</si>
  <si>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</si>
  <si>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</si>
  <si>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</si>
  <si>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</si>
  <si>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</si>
  <si>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</si>
  <si>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</si>
  <si>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</si>
  <si>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</si>
  <si>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</si>
  <si>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</si>
  <si>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</si>
  <si>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</si>
  <si>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</si>
  <si>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</si>
  <si>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</si>
  <si>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</si>
  <si>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</si>
  <si>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</si>
  <si>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</si>
  <si>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</si>
  <si>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</si>
  <si>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</si>
  <si>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</si>
  <si>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</si>
  <si>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</si>
  <si>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</si>
  <si>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</si>
  <si>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</si>
  <si>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</si>
  <si>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</si>
  <si>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</si>
  <si>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</si>
  <si>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</si>
  <si>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</si>
  <si>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</si>
  <si>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</si>
  <si>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</si>
  <si>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</si>
  <si>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</si>
  <si>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</si>
  <si>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</si>
  <si>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</si>
  <si>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</si>
  <si>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</si>
  <si>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</si>
  <si>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</si>
  <si>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</si>
  <si>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</si>
  <si>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</si>
  <si>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</si>
  <si>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</si>
  <si>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</si>
  <si>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</si>
  <si>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</si>
  <si>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</si>
  <si>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</si>
  <si>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</si>
  <si>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</si>
  <si>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</si>
  <si>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</si>
  <si>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</si>
  <si>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</si>
  <si>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</si>
  <si>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</si>
  <si>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</si>
  <si>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</si>
  <si>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</si>
  <si>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</si>
  <si>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</si>
  <si>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</si>
  <si>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</si>
  <si>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</si>
  <si>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</si>
  <si>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</si>
  <si>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</si>
  <si>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</si>
  <si>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</si>
  <si>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</si>
  <si>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</si>
  <si>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</si>
  <si>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</si>
  <si>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</si>
  <si>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</si>
  <si>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</si>
  <si>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</si>
  <si>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</si>
  <si>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</si>
  <si>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</si>
  <si>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</si>
  <si>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</si>
  <si>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</si>
  <si>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</si>
  <si>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</si>
  <si>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</si>
  <si>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</si>
  <si>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</si>
  <si>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</si>
  <si>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</si>
  <si>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</si>
  <si>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</si>
  <si>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</si>
  <si>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</si>
  <si>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</si>
  <si>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</si>
  <si>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</si>
  <si>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</si>
  <si>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</si>
  <si>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</si>
  <si>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</si>
  <si>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</si>
  <si>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</si>
  <si>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</si>
  <si>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</si>
  <si>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</si>
  <si>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</si>
  <si>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</si>
  <si>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</si>
  <si>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</si>
  <si>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</si>
  <si>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</si>
  <si>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</si>
  <si>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</si>
  <si>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</si>
  <si>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</si>
  <si>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</si>
  <si>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</si>
  <si>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</si>
  <si>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</si>
  <si>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</si>
  <si>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</si>
  <si>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</si>
  <si>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</si>
  <si>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</si>
  <si>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</si>
  <si>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</si>
  <si>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</si>
  <si>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</si>
  <si>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</si>
  <si>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</si>
  <si>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</si>
  <si>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</si>
  <si>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</si>
  <si>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</si>
  <si>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</si>
  <si>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</si>
  <si>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</si>
  <si>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</si>
  <si>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</si>
  <si>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</si>
  <si>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</si>
  <si>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</si>
  <si>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</si>
  <si>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</si>
  <si>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</si>
  <si>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</si>
  <si>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</si>
  <si>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</si>
  <si>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</si>
  <si>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</si>
  <si>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</si>
  <si>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</si>
  <si>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</si>
  <si>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</si>
  <si>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</si>
  <si>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</si>
  <si>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</si>
  <si>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</si>
  <si>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</si>
  <si>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</si>
  <si>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</si>
  <si>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</si>
  <si>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</si>
  <si>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</si>
  <si>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</si>
  <si>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</si>
  <si>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</si>
  <si>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</si>
  <si>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</si>
  <si>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</si>
  <si>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</si>
  <si>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</si>
  <si>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</si>
  <si>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</si>
  <si>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</si>
  <si>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</si>
  <si>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</si>
  <si>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</si>
  <si>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</si>
  <si>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</si>
  <si>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</si>
  <si>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</si>
  <si>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</si>
  <si>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</si>
  <si>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</si>
  <si>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</si>
  <si>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</si>
  <si>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</si>
  <si>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</si>
  <si>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</si>
  <si>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</si>
  <si>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</si>
  <si>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</si>
  <si>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</si>
  <si>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</si>
  <si>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</si>
  <si>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</si>
  <si>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</si>
  <si>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</si>
  <si>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</si>
  <si>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</si>
  <si>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</si>
  <si>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</si>
  <si>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</si>
  <si>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</si>
  <si>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</si>
  <si>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</si>
  <si>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</si>
  <si>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</si>
  <si>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</si>
  <si>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</si>
  <si>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</si>
  <si>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</si>
  <si>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</si>
  <si>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</si>
  <si>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</si>
  <si>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</si>
  <si>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</si>
  <si>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</si>
  <si>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</si>
  <si>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</si>
  <si>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</si>
  <si>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</si>
  <si>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</si>
  <si>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</si>
  <si>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</si>
  <si>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</si>
  <si>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</si>
  <si>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</si>
  <si>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</si>
  <si>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</si>
  <si>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</si>
  <si>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</si>
  <si>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</si>
  <si>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</si>
  <si>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</si>
  <si>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</si>
  <si>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</si>
  <si>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</si>
  <si>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</si>
  <si>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</si>
  <si>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</si>
  <si>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</si>
  <si>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</si>
  <si>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</si>
  <si>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</si>
  <si>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</si>
  <si>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</si>
  <si>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</si>
  <si>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</si>
  <si>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</si>
  <si>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</si>
  <si>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</si>
  <si>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</si>
  <si>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</si>
  <si>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</si>
  <si>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</si>
  <si>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</si>
  <si>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</si>
  <si>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</si>
  <si>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</si>
  <si>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</si>
  <si>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</si>
  <si>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</si>
  <si>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</si>
  <si>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</si>
  <si>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</si>
  <si>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</si>
  <si>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</si>
  <si>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</si>
  <si>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</si>
  <si>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</si>
  <si>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</si>
  <si>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</si>
  <si>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</si>
  <si>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</si>
  <si>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</si>
  <si>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</si>
  <si>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</si>
  <si>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</si>
  <si>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</si>
  <si>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</si>
  <si>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</si>
  <si>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</si>
  <si>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</si>
  <si>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</si>
  <si>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</si>
  <si>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</si>
  <si>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</si>
  <si>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</si>
  <si>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</si>
  <si>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</si>
  <si>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</si>
  <si>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</si>
  <si>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</si>
  <si>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</si>
  <si>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</si>
  <si>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</si>
  <si>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</si>
  <si>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</si>
  <si>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</si>
  <si>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</si>
  <si>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</si>
  <si>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</si>
  <si>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</si>
  <si>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</si>
  <si>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</si>
  <si>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</si>
  <si>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</si>
  <si>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</si>
  <si>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</si>
  <si>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</si>
  <si>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</si>
  <si>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</si>
  <si>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</si>
  <si>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</si>
  <si>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</si>
  <si>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</si>
  <si>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</si>
  <si>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</si>
  <si>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</si>
  <si>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</si>
  <si>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</si>
  <si>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</si>
  <si>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</si>
  <si>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</si>
  <si>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</si>
  <si>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</si>
  <si>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</si>
  <si>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</si>
  <si>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</si>
  <si>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</si>
  <si>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</si>
  <si>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</si>
  <si>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</si>
  <si>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</si>
  <si>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</si>
  <si>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</si>
  <si>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</si>
  <si>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</si>
  <si>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</si>
  <si>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</si>
  <si>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</si>
  <si>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</si>
  <si>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</si>
  <si>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</si>
  <si>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</si>
  <si>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</si>
  <si>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</si>
  <si>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</si>
  <si>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</si>
  <si>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</si>
  <si>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</si>
  <si>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</si>
  <si>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</si>
  <si>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</si>
  <si>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</si>
  <si>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</si>
  <si>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</si>
  <si>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</si>
  <si>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</si>
  <si>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</si>
  <si>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</si>
  <si>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</si>
  <si>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</si>
  <si>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</si>
  <si>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</si>
  <si>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</si>
  <si>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</si>
  <si>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</si>
  <si>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</si>
  <si>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</si>
  <si>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</si>
  <si>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</si>
  <si>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</si>
  <si>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</si>
  <si>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</si>
  <si>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</si>
  <si>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</si>
  <si>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</si>
  <si>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</si>
  <si>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</si>
  <si>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</si>
  <si>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</si>
  <si>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</si>
  <si>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</si>
  <si>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</si>
  <si>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</si>
  <si>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</si>
  <si>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</si>
  <si>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</si>
  <si>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</si>
  <si>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</si>
  <si>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</si>
  <si>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</si>
  <si>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</si>
  <si>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</si>
  <si>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</si>
  <si>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</si>
  <si>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</si>
  <si>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</si>
  <si>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</si>
  <si>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</si>
  <si>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</si>
  <si>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</si>
  <si>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</si>
  <si>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</si>
  <si>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</si>
  <si>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</si>
  <si>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</si>
  <si>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</si>
  <si>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</si>
  <si>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</si>
  <si>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</si>
  <si>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</si>
  <si>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</si>
  <si>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</si>
  <si>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</si>
  <si>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</si>
  <si>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</si>
  <si>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</si>
  <si>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</si>
  <si>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</si>
  <si>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</si>
  <si>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</si>
  <si>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</si>
  <si>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</si>
  <si>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</si>
  <si>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</si>
  <si>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</si>
  <si>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</si>
  <si>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</si>
  <si>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</si>
  <si>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</si>
  <si>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</si>
  <si>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</si>
  <si>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</si>
  <si>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</si>
  <si>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</si>
  <si>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</si>
  <si>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</si>
  <si>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</si>
  <si>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</si>
  <si>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</si>
  <si>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</si>
  <si>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</si>
  <si>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</si>
  <si>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</si>
  <si>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</si>
  <si>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</si>
  <si>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</si>
  <si>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</si>
  <si>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</si>
  <si>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</si>
  <si>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</si>
  <si>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</si>
  <si>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</si>
  <si>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</si>
  <si>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</si>
  <si>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</si>
  <si>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</si>
  <si>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</si>
  <si>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</si>
  <si>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</si>
  <si>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</si>
  <si>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</si>
  <si>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</si>
  <si>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</si>
  <si>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</si>
  <si>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</si>
  <si>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</si>
  <si>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</si>
  <si>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</si>
  <si>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</si>
  <si>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</si>
  <si>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</si>
  <si>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</si>
  <si>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</si>
  <si>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</si>
  <si>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</si>
  <si>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</si>
  <si>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</si>
  <si>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</si>
  <si>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</si>
  <si>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</si>
  <si>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</si>
  <si>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</si>
  <si>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</si>
  <si>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</si>
  <si>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</si>
  <si>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</si>
  <si>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</si>
  <si>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</si>
  <si>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</si>
  <si>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</si>
  <si>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</si>
  <si>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</si>
  <si>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</si>
  <si>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</si>
  <si>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</si>
  <si>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</si>
  <si>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</si>
  <si>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</si>
  <si>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</si>
  <si>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</si>
  <si>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</si>
  <si>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</si>
  <si>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</si>
  <si>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</si>
  <si>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</si>
  <si>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</si>
  <si>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</si>
  <si>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</si>
  <si>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</si>
  <si>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</si>
  <si>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</si>
  <si>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</si>
  <si>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</si>
  <si>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</si>
  <si>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</si>
  <si>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</si>
  <si>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</si>
  <si>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</si>
  <si>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</si>
  <si>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</si>
  <si>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</si>
  <si>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</si>
  <si>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</si>
  <si>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</si>
  <si>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</si>
  <si>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</si>
  <si>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</si>
  <si>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</si>
  <si>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</si>
  <si>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</si>
  <si>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</si>
  <si>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</si>
  <si>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</si>
  <si>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</si>
  <si>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</si>
  <si>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</si>
  <si>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</si>
  <si>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</si>
  <si>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</si>
  <si>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</si>
  <si>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</si>
  <si>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</si>
  <si>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</si>
  <si>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</si>
  <si>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</si>
  <si>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</si>
  <si>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</si>
  <si>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</si>
  <si>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</si>
  <si>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</si>
  <si>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</si>
  <si>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</si>
  <si>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</si>
  <si>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</si>
  <si>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</si>
  <si>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</si>
  <si>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</si>
  <si>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</si>
  <si>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</si>
  <si>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</si>
  <si>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</si>
  <si>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</si>
  <si>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</si>
  <si>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</si>
  <si>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</si>
  <si>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</si>
  <si>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</si>
  <si>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</si>
  <si>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</si>
  <si>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</si>
  <si>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</si>
  <si>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</si>
  <si>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</si>
  <si>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</si>
  <si>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</si>
  <si>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</si>
  <si>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</si>
  <si>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</si>
  <si>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</si>
  <si>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</si>
  <si>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</si>
  <si>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</si>
  <si>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</si>
  <si>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</si>
  <si>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</si>
  <si>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</si>
  <si>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</si>
  <si>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</si>
  <si>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</si>
  <si>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</si>
  <si>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</si>
  <si>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</si>
  <si>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</si>
  <si>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</si>
  <si>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</si>
  <si>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</si>
  <si>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</si>
  <si>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</si>
  <si>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</si>
  <si>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</si>
  <si>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</si>
  <si>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</si>
  <si>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</si>
  <si>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</si>
  <si>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</si>
  <si>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</si>
  <si>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</si>
  <si>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</si>
  <si>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</si>
  <si>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</si>
  <si>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</si>
  <si>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</si>
  <si>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</si>
  <si>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</si>
  <si>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</si>
  <si>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</si>
  <si>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</si>
  <si>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</si>
  <si>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</si>
  <si>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</si>
  <si>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</si>
  <si>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</si>
  <si>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</si>
  <si>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</si>
  <si>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</si>
  <si>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</si>
  <si>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</si>
  <si>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</si>
  <si>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</si>
  <si>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</si>
  <si>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</si>
  <si>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</si>
  <si>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</si>
  <si>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</si>
  <si>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</si>
  <si>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</si>
  <si>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</si>
  <si>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</si>
  <si>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</si>
  <si>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</si>
  <si>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</si>
  <si>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</si>
  <si>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</si>
  <si>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</si>
  <si>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</si>
  <si>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</si>
  <si>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</si>
  <si>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</si>
  <si>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</si>
  <si>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</si>
  <si>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</si>
  <si>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</si>
  <si>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</si>
  <si>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</si>
  <si>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</si>
  <si>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</si>
  <si>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</si>
  <si>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</si>
  <si>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</si>
  <si>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</si>
  <si>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</si>
  <si>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</si>
  <si>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</si>
  <si>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</si>
  <si>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</si>
  <si>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</si>
  <si>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</si>
  <si>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</si>
  <si>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</si>
  <si>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</si>
  <si>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</si>
  <si>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</si>
  <si>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</si>
  <si>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</si>
  <si>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</si>
  <si>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</si>
  <si>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</si>
  <si>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</si>
  <si>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</si>
  <si>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</si>
  <si>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</si>
  <si>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</si>
  <si>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</si>
  <si>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</si>
  <si>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</si>
  <si>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</si>
  <si>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</si>
  <si>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</si>
  <si>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</si>
  <si>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</si>
  <si>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</si>
  <si>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</si>
  <si>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</si>
  <si>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</si>
  <si>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</si>
  <si>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</si>
  <si>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</si>
  <si>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</si>
  <si>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</si>
  <si>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</si>
  <si>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</si>
  <si>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</si>
  <si>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</si>
  <si>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</si>
  <si>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</si>
  <si>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</si>
  <si>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</si>
  <si>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</si>
  <si>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</si>
  <si>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</si>
  <si>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</si>
  <si>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</si>
  <si>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</si>
  <si>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</si>
  <si>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</si>
  <si>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</si>
  <si>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</si>
  <si>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</si>
  <si>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</si>
  <si>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</si>
  <si>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</si>
  <si>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</si>
  <si>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</si>
  <si>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</si>
  <si>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</si>
  <si>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</si>
  <si>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</si>
  <si>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</si>
  <si>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</si>
  <si>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</si>
  <si>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</si>
  <si>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</si>
  <si>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</si>
  <si>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</si>
  <si>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</si>
  <si>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</si>
  <si>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</si>
  <si>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</si>
  <si>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</si>
  <si>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</si>
  <si>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</si>
  <si>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</si>
  <si>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</si>
  <si>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</si>
  <si>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</si>
  <si>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</si>
  <si>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</si>
  <si>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</si>
  <si>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</si>
  <si>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</si>
  <si>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</si>
  <si>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</si>
  <si>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</si>
  <si>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</si>
  <si>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</si>
  <si>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</si>
  <si>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</si>
  <si>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</si>
  <si>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</si>
  <si>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</si>
  <si>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</si>
  <si>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</si>
  <si>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</si>
  <si>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</si>
  <si>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</si>
  <si>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</si>
  <si>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</si>
  <si>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</si>
  <si>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</si>
  <si>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</si>
  <si>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</si>
  <si>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</si>
  <si>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</si>
  <si>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</si>
  <si>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</si>
  <si>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</si>
  <si>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</si>
  <si>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</si>
  <si>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</si>
  <si>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</si>
  <si>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</si>
  <si>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</si>
  <si>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</si>
  <si>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</si>
  <si>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</si>
  <si>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</si>
  <si>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</si>
  <si>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</si>
  <si>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</si>
  <si>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</si>
  <si>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</si>
  <si>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</si>
  <si>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</si>
  <si>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</si>
  <si>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</si>
  <si>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</si>
  <si>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</si>
  <si>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</si>
  <si>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</si>
  <si>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</si>
  <si>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</si>
  <si>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</si>
  <si>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</si>
  <si>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</si>
  <si>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</si>
  <si>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</si>
  <si>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</si>
  <si>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</si>
  <si>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</si>
  <si>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</si>
  <si>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</si>
  <si>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</si>
  <si>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</si>
  <si>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</si>
  <si>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</si>
  <si>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</si>
  <si>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</si>
  <si>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</si>
  <si>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</si>
  <si>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</si>
  <si>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</si>
  <si>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</si>
  <si>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</si>
  <si>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</si>
  <si>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</si>
  <si>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</si>
  <si>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</si>
  <si>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</si>
  <si>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</si>
  <si>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</si>
  <si>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</si>
  <si>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</si>
  <si>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</si>
  <si>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</si>
  <si>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</si>
  <si>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</si>
  <si>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</si>
  <si>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</si>
  <si>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</si>
  <si>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</si>
  <si>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</si>
  <si>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</si>
  <si>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</si>
  <si>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</si>
  <si>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</si>
  <si>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</si>
  <si>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</si>
  <si>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</si>
  <si>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</si>
  <si>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</si>
  <si>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</si>
  <si>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</si>
  <si>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</si>
  <si>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</si>
  <si>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</si>
  <si>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</si>
  <si>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</si>
  <si>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</si>
  <si>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</si>
  <si>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</si>
  <si>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</si>
  <si>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</si>
  <si>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</si>
  <si>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</si>
  <si>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</si>
  <si>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</si>
  <si>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</si>
  <si>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</si>
  <si>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</si>
  <si>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</si>
  <si>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</si>
  <si>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</si>
  <si>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</si>
  <si>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</si>
  <si>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</si>
  <si>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</si>
  <si>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</si>
  <si>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</si>
  <si>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</si>
  <si>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</si>
  <si>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</si>
  <si>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</si>
  <si>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</si>
  <si>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</si>
  <si>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</si>
  <si>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</si>
  <si>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</si>
  <si>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</si>
  <si>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</si>
  <si>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</si>
  <si>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</si>
  <si>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</si>
  <si>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</si>
  <si>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</si>
  <si>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</si>
  <si>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</si>
  <si>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</si>
  <si>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</si>
  <si>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</si>
  <si>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</si>
  <si>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</si>
  <si>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</si>
  <si>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</si>
  <si>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</si>
  <si>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</si>
  <si>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</si>
  <si>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</si>
  <si>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</si>
  <si>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</si>
  <si>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</si>
  <si>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</si>
  <si>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</si>
  <si>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</si>
  <si>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</si>
  <si>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</si>
  <si>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</si>
  <si>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</si>
  <si>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</si>
  <si>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</si>
  <si>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</si>
  <si>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</si>
  <si>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</si>
  <si>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</si>
  <si>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</si>
  <si>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</si>
  <si>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</si>
  <si>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</si>
  <si>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</si>
  <si>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</si>
  <si>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</si>
  <si>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</si>
  <si>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</si>
  <si>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</si>
  <si>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</si>
  <si>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</si>
  <si>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</si>
  <si>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</si>
  <si>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</si>
  <si>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</si>
  <si>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</si>
  <si>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</si>
  <si>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</si>
  <si>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</si>
  <si>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</si>
  <si>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</si>
  <si>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</si>
  <si>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</si>
  <si>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</si>
  <si>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</si>
  <si>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</si>
  <si>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</si>
  <si>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</si>
  <si>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</si>
  <si>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</si>
  <si>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</si>
  <si>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</si>
  <si>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</si>
  <si>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</si>
  <si>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</si>
  <si>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</si>
  <si>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</si>
  <si>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</si>
  <si>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</si>
  <si>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</si>
  <si>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</si>
  <si>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</si>
  <si>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</si>
  <si>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</si>
  <si>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</si>
  <si>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</si>
  <si>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</si>
  <si>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</si>
  <si>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</si>
  <si>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</si>
  <si>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</si>
  <si>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</si>
  <si>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</si>
  <si>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</si>
  <si>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</si>
  <si>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</si>
  <si>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</si>
  <si>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</si>
  <si>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</si>
  <si>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</si>
  <si>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</si>
  <si>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</si>
  <si>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</si>
  <si>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</si>
  <si>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</si>
  <si>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</si>
  <si>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</si>
  <si>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</si>
  <si>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</si>
  <si>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</si>
  <si>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</si>
  <si>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</si>
  <si>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</si>
  <si>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</si>
  <si>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</si>
  <si>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</si>
  <si>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</si>
  <si>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</si>
  <si>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</si>
  <si>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</si>
  <si>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</si>
  <si>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</si>
  <si>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</si>
  <si>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</si>
  <si>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</si>
  <si>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</si>
  <si>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</si>
  <si>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</si>
  <si>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</si>
  <si>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</si>
  <si>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</si>
  <si>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</si>
  <si>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</si>
  <si>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</si>
  <si>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</si>
  <si>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</si>
  <si>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</si>
  <si>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</si>
  <si>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</si>
  <si>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</si>
  <si>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</si>
  <si>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</si>
  <si>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</si>
  <si>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</si>
  <si>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</si>
  <si>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</si>
  <si>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</si>
  <si>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</si>
  <si>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</si>
  <si>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</si>
  <si>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</si>
  <si>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</si>
  <si>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</si>
  <si>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</si>
  <si>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</si>
  <si>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</si>
  <si>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</si>
  <si>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</si>
  <si>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</si>
  <si>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</si>
  <si>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</si>
  <si>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</si>
  <si>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</si>
  <si>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</si>
  <si>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</si>
  <si>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</si>
  <si>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</si>
  <si>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</si>
  <si>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</si>
  <si>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</si>
  <si>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</si>
  <si>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</si>
  <si>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</si>
  <si>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</si>
  <si>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</si>
  <si>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</si>
  <si>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</si>
  <si>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</si>
  <si>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</si>
  <si>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</si>
  <si>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</si>
  <si>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</si>
  <si>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</si>
  <si>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</si>
  <si>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</si>
  <si>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</si>
  <si>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</si>
  <si>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</si>
  <si>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</si>
  <si>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</si>
  <si>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</si>
  <si>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</si>
  <si>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</si>
  <si>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</si>
  <si>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</si>
  <si>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</si>
  <si>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</si>
  <si>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</si>
  <si>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</si>
  <si>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</si>
  <si>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</si>
  <si>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</si>
  <si>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</si>
  <si>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</si>
  <si>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</si>
  <si>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</si>
  <si>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</si>
  <si>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</si>
  <si>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</si>
  <si>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</si>
  <si>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</si>
  <si>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</si>
  <si>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</si>
  <si>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</si>
  <si>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</si>
  <si>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</si>
  <si>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</si>
  <si>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</si>
  <si>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</si>
  <si>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</si>
  <si>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</si>
  <si>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</si>
  <si>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</si>
  <si>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</si>
  <si>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</si>
  <si>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</si>
  <si>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</si>
  <si>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</si>
  <si>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</si>
  <si>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</si>
  <si>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</si>
  <si>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</si>
  <si>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</si>
  <si>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</si>
  <si>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</si>
  <si>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</si>
  <si>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</si>
  <si>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</si>
  <si>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</si>
  <si>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</si>
  <si>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</si>
  <si>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</si>
  <si>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</si>
  <si>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</si>
  <si>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</si>
  <si>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</si>
  <si>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</si>
  <si>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</si>
  <si>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</si>
  <si>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</si>
  <si>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</si>
  <si>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</si>
  <si>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</si>
  <si>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</si>
  <si>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</si>
  <si>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</si>
  <si>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</si>
  <si>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</si>
  <si>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</si>
  <si>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</si>
  <si>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</si>
  <si>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</si>
  <si>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</si>
  <si>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</si>
  <si>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</si>
  <si>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</si>
  <si>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</si>
  <si>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</si>
  <si>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</si>
  <si>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</si>
  <si>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</si>
  <si>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</si>
  <si>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</si>
  <si>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</si>
  <si>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</si>
  <si>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</si>
  <si>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</si>
  <si>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</si>
  <si>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</si>
  <si>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</si>
  <si>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</si>
  <si>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</si>
  <si>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</si>
  <si>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</si>
  <si>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</si>
  <si>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</si>
  <si>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</si>
  <si>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</si>
  <si>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</si>
  <si>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</si>
  <si>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</si>
  <si>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</si>
  <si>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</si>
  <si>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</si>
  <si>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</si>
  <si>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</si>
  <si>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</si>
  <si>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</si>
  <si>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</si>
  <si>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</si>
  <si>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</si>
  <si>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</si>
  <si>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</si>
  <si>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</si>
  <si>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</si>
  <si>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</si>
  <si>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</si>
  <si>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</si>
  <si>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</si>
  <si>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</si>
  <si>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</si>
  <si>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</si>
  <si>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</si>
  <si>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</si>
  <si>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</si>
  <si>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</si>
  <si>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</si>
  <si>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</si>
  <si>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</si>
  <si>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</si>
  <si>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</si>
  <si>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</si>
  <si>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</si>
  <si>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</si>
  <si>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</si>
  <si>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</si>
  <si>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</si>
  <si>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</si>
  <si>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</si>
  <si>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</si>
  <si>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</si>
  <si>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</si>
  <si>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</si>
  <si>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</si>
  <si>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</si>
  <si>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</si>
  <si>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</si>
  <si>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</si>
  <si>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</si>
  <si>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</si>
  <si>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</si>
  <si>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</si>
  <si>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</si>
  <si>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</si>
  <si>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</si>
  <si>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</si>
  <si>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</si>
  <si>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</si>
  <si>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</si>
  <si>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</si>
  <si>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</si>
  <si>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</si>
  <si>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</si>
  <si>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</si>
  <si>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</si>
  <si>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</si>
  <si>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</si>
  <si>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</si>
  <si>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</si>
  <si>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</si>
  <si>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</si>
  <si>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</si>
  <si>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</si>
  <si>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</si>
  <si>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</si>
  <si>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</si>
  <si>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</si>
  <si>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</si>
  <si>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</si>
  <si>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</si>
  <si>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</si>
  <si>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</si>
  <si>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</si>
  <si>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</si>
  <si>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</si>
  <si>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</si>
  <si>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</si>
  <si>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</si>
  <si>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</si>
  <si>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</si>
  <si>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</si>
  <si>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</si>
  <si>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</si>
  <si>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</si>
  <si>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</si>
  <si>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</si>
  <si>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</si>
  <si>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</si>
  <si>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</si>
  <si>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</si>
  <si>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</si>
  <si>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</si>
  <si>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</si>
  <si>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</si>
  <si>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</si>
  <si>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</si>
  <si>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</si>
  <si>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</si>
  <si>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</si>
  <si>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</si>
  <si>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</si>
  <si>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</si>
  <si>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</si>
  <si>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</si>
  <si>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</si>
  <si>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</si>
  <si>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</si>
  <si>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</si>
  <si>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</si>
  <si>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</si>
  <si>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</si>
  <si>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</si>
  <si>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</si>
  <si>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</si>
  <si>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</si>
  <si>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</si>
  <si>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</si>
  <si>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</si>
  <si>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</si>
  <si>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</si>
  <si>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</si>
  <si>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</si>
  <si>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</si>
  <si>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</si>
  <si>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</si>
  <si>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</si>
  <si>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</si>
  <si>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</si>
  <si>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</si>
  <si>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</si>
  <si>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</si>
  <si>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</si>
  <si>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</si>
  <si>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</si>
  <si>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</si>
  <si>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</si>
  <si>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</si>
  <si>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</si>
  <si>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</si>
  <si>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</si>
  <si>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</si>
  <si>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</si>
  <si>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</si>
  <si>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</si>
  <si>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</si>
  <si>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</si>
  <si>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</si>
  <si>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</si>
  <si>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</si>
  <si>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</si>
  <si>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</si>
  <si>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</si>
  <si>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</si>
  <si>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</si>
  <si>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</si>
  <si>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</si>
  <si>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</si>
  <si>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</si>
  <si>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</si>
  <si>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</si>
  <si>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</si>
  <si>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</si>
  <si>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</si>
  <si>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</si>
  <si>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</si>
  <si>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</si>
  <si>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</si>
  <si>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</si>
  <si>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</si>
  <si>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</si>
  <si>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</si>
  <si>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</si>
  <si>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</si>
  <si>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</si>
  <si>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</si>
  <si>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</si>
  <si>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</si>
  <si>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</si>
  <si>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</si>
  <si>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</si>
  <si>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</si>
  <si>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</si>
  <si>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</si>
  <si>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</si>
  <si>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</si>
  <si>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</si>
  <si>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</si>
  <si>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</si>
  <si>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</si>
  <si>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</si>
  <si>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</si>
  <si>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</si>
  <si>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</si>
  <si>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</si>
  <si>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</si>
  <si>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</si>
  <si>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</si>
  <si>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</si>
  <si>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</si>
  <si>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</si>
  <si>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</si>
  <si>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</si>
  <si>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</si>
  <si>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</si>
  <si>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</si>
  <si>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</si>
  <si>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</si>
  <si>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</si>
  <si>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</si>
  <si>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</si>
  <si>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</si>
  <si>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</si>
  <si>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</si>
  <si>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</si>
  <si>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</si>
  <si>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</si>
  <si>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</si>
  <si>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</si>
  <si>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</si>
  <si>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</si>
  <si>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</si>
  <si>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</si>
  <si>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</si>
  <si>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</si>
  <si>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</si>
  <si>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</si>
  <si>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</si>
  <si>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</si>
  <si>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</si>
  <si>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</si>
  <si>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</si>
  <si>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</si>
  <si>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</si>
  <si>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</si>
  <si>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</si>
  <si>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</si>
  <si>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</si>
  <si>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</si>
  <si>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</si>
  <si>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</si>
  <si>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</si>
  <si>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</si>
  <si>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</si>
  <si>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</si>
  <si>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</si>
  <si>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</si>
  <si>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</si>
  <si>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</si>
  <si>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</si>
  <si>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</si>
  <si>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</si>
  <si>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</si>
  <si>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</si>
  <si>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</si>
  <si>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</si>
  <si>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</si>
  <si>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</si>
  <si>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</si>
  <si>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</si>
  <si>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</si>
  <si>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</si>
  <si>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</si>
  <si>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</si>
  <si>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</si>
  <si>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</si>
  <si>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</si>
  <si>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</si>
  <si>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</si>
  <si>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</si>
  <si>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</si>
  <si>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</si>
  <si>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</si>
  <si>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</si>
  <si>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</si>
  <si>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</si>
  <si>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</si>
  <si>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</si>
  <si>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</si>
  <si>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</si>
  <si>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</si>
  <si>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</si>
  <si>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</si>
  <si>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</si>
  <si>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</si>
  <si>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</si>
  <si>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</si>
  <si>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</si>
  <si>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</si>
  <si>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</si>
  <si>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</si>
  <si>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</si>
  <si>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</si>
  <si>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</si>
  <si>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</si>
  <si>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</si>
  <si>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</si>
  <si>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</si>
  <si>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</si>
  <si>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</si>
  <si>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</si>
  <si>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</si>
  <si>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</si>
  <si>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</si>
  <si>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</si>
  <si>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</si>
  <si>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</si>
  <si>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</si>
  <si>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</si>
  <si>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</si>
  <si>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</si>
  <si>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</si>
  <si>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</si>
  <si>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</si>
  <si>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</si>
  <si>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</si>
  <si>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</si>
  <si>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</si>
  <si>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</si>
  <si>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</si>
  <si>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</si>
  <si>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</si>
  <si>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</si>
  <si>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</si>
  <si>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</si>
  <si>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</si>
  <si>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</si>
  <si>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</si>
  <si>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</si>
  <si>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</si>
  <si>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</si>
  <si>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</si>
  <si>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</si>
  <si>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</si>
  <si>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</si>
  <si>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</si>
  <si>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</si>
  <si>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</si>
  <si>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</si>
  <si>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</si>
  <si>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</si>
  <si>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</si>
  <si>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</si>
  <si>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</si>
  <si>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</si>
  <si>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</si>
  <si>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</si>
  <si>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</si>
  <si>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</si>
  <si>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</si>
  <si>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</si>
  <si>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</si>
  <si>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</si>
  <si>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</si>
  <si>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</si>
  <si>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</si>
  <si>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</si>
  <si>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</si>
  <si>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</si>
  <si>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</si>
  <si>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</si>
  <si>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</si>
  <si>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</si>
  <si>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</si>
  <si>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</si>
  <si>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</si>
  <si>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</si>
  <si>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</si>
  <si>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</si>
  <si>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</si>
  <si>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</si>
  <si>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</si>
  <si>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</si>
  <si>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</si>
  <si>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</si>
  <si>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</si>
  <si>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</si>
  <si>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</si>
  <si>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</si>
  <si>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</si>
  <si>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</si>
  <si>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</si>
  <si>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</si>
  <si>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</si>
  <si>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</si>
  <si>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</si>
  <si>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</si>
  <si>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</si>
  <si>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</si>
  <si>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</si>
  <si>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</si>
  <si>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</si>
  <si>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</si>
  <si>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</si>
  <si>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</si>
  <si>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</si>
  <si>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</si>
  <si>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</si>
  <si>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</si>
  <si>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</si>
  <si>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</si>
  <si>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</si>
  <si>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</si>
  <si>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</si>
  <si>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</si>
  <si>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</si>
  <si>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</si>
  <si>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</si>
  <si>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</si>
  <si>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</si>
  <si>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</si>
  <si>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</si>
  <si>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</si>
  <si>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</si>
  <si>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</si>
  <si>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</si>
  <si>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</si>
  <si>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</si>
  <si>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</si>
  <si>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</si>
  <si>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</si>
  <si>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</si>
  <si>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</si>
  <si>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</si>
  <si>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</si>
  <si>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</si>
  <si>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</si>
  <si>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</si>
  <si>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</si>
  <si>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</si>
  <si>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</si>
  <si>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</si>
  <si>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</si>
  <si>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</si>
  <si>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</si>
  <si>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</si>
  <si>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</si>
  <si>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</si>
  <si>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</si>
  <si>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</si>
  <si>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</si>
  <si>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</si>
  <si>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</si>
  <si>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</si>
  <si>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</si>
  <si>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</si>
  <si>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</si>
  <si>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</si>
  <si>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</si>
  <si>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</si>
  <si>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</si>
  <si>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</si>
  <si>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</si>
  <si>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</si>
  <si>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</si>
  <si>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</si>
  <si>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</si>
  <si>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</si>
  <si>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</si>
  <si>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</si>
  <si>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</si>
  <si>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</si>
  <si>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</si>
  <si>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</si>
  <si>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</si>
  <si>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</si>
  <si>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</si>
  <si>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</si>
  <si>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</si>
  <si>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</si>
  <si>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</si>
  <si>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</si>
  <si>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</si>
  <si>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</si>
  <si>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</si>
  <si>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</si>
  <si>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</si>
  <si>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</si>
  <si>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</si>
  <si>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</si>
  <si>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</si>
  <si>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</si>
  <si>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</si>
  <si>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</si>
  <si>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</si>
  <si>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</si>
  <si>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</si>
  <si>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</si>
  <si>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</si>
  <si>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</si>
  <si>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</si>
  <si>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</si>
  <si>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</si>
  <si>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</si>
  <si>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</si>
  <si>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</si>
  <si>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</si>
  <si>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</si>
  <si>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</si>
  <si>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</si>
  <si>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</si>
  <si>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</si>
  <si>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</si>
  <si>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</si>
  <si>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</si>
  <si>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</si>
  <si>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</si>
  <si>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</si>
  <si>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</si>
  <si>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</si>
  <si>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</si>
  <si>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</si>
  <si>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</si>
  <si>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</si>
  <si>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</si>
  <si>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</si>
  <si>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</si>
  <si>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</si>
  <si>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</si>
  <si>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</si>
  <si>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</si>
  <si>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</si>
  <si>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</si>
  <si>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</si>
  <si>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</si>
  <si>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</si>
  <si>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</si>
  <si>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</si>
  <si>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</si>
  <si>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</si>
  <si>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</si>
  <si>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</si>
  <si>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</si>
  <si>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</si>
  <si>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</si>
  <si>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</si>
  <si>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</si>
  <si>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</si>
  <si>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</si>
  <si>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</si>
  <si>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</si>
  <si>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</si>
  <si>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</si>
  <si>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</si>
  <si>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</si>
  <si>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</si>
  <si>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</si>
  <si>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</si>
  <si>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</si>
  <si>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</si>
  <si>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</si>
  <si>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</si>
  <si>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</si>
  <si>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</si>
  <si>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</si>
  <si>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</si>
  <si>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</si>
  <si>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</si>
  <si>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</si>
  <si>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</si>
  <si>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</si>
  <si>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</si>
  <si>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</si>
  <si>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</si>
  <si>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</si>
  <si>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</si>
  <si>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</si>
  <si>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</si>
  <si>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</si>
  <si>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</si>
  <si>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</si>
  <si>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</si>
  <si>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</si>
  <si>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</si>
  <si>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</si>
  <si>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</si>
  <si>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</si>
  <si>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</si>
  <si>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</si>
  <si>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</si>
  <si>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</si>
  <si>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</si>
  <si>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</si>
  <si>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</si>
  <si>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</si>
  <si>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</si>
  <si>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</si>
  <si>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</si>
  <si>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</si>
  <si>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</si>
  <si>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</si>
  <si>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</si>
  <si>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</si>
  <si>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</si>
  <si>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</si>
  <si>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</si>
  <si>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</si>
  <si>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</si>
  <si>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</si>
  <si>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</si>
  <si>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</si>
  <si>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</si>
  <si>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</si>
  <si>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</si>
  <si>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</si>
  <si>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</si>
  <si>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</si>
  <si>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</si>
  <si>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</si>
  <si>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</si>
  <si>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</si>
  <si>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</si>
  <si>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</si>
  <si>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</si>
  <si>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</si>
  <si>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</si>
  <si>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</si>
  <si>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</si>
  <si>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</si>
  <si>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</si>
  <si>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</si>
  <si>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</si>
  <si>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</si>
  <si>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</si>
  <si>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</si>
  <si>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</si>
  <si>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</si>
  <si>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</si>
  <si>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</si>
  <si>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</si>
  <si>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</si>
  <si>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</si>
  <si>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</si>
  <si>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</si>
  <si>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</si>
  <si>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</si>
  <si>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</si>
  <si>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</si>
  <si>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</si>
  <si>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</si>
  <si>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</si>
  <si>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</si>
  <si>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</si>
  <si>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</si>
  <si>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</si>
  <si>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</si>
  <si>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</si>
  <si>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</si>
  <si>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</si>
  <si>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</si>
  <si>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</si>
  <si>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</si>
  <si>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</si>
  <si>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</si>
  <si>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</si>
  <si>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</si>
  <si>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</si>
  <si>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</si>
  <si>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</si>
  <si>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</si>
  <si>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</si>
  <si>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</si>
  <si>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</si>
  <si>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</si>
  <si>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</si>
  <si>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</si>
  <si>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</si>
  <si>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</si>
  <si>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</si>
  <si>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</si>
  <si>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</si>
  <si>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</si>
  <si>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</si>
  <si>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</si>
  <si>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</si>
  <si>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</si>
  <si>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</si>
  <si>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</si>
  <si>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</si>
  <si>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</si>
  <si>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</si>
  <si>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</si>
  <si>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</si>
  <si>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</si>
  <si>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</si>
  <si>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</si>
  <si>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</si>
  <si>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</si>
  <si>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</si>
  <si>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</si>
  <si>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</si>
  <si>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</si>
  <si>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</si>
  <si>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</si>
  <si>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</si>
  <si>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</si>
  <si>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</si>
  <si>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</si>
  <si>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</si>
  <si>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</si>
  <si>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</si>
  <si>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</si>
  <si>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</si>
  <si>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</si>
  <si>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</si>
  <si>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</si>
  <si>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</si>
  <si>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</si>
  <si>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</si>
  <si>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</si>
  <si>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</si>
  <si>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</si>
  <si>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</si>
  <si>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</si>
  <si>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</si>
  <si>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</si>
  <si>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</si>
  <si>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</si>
  <si>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</si>
  <si>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</si>
  <si>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</si>
  <si>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</si>
  <si>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</si>
  <si>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</si>
  <si>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</si>
  <si>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</si>
  <si>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</si>
  <si>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</si>
  <si>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</si>
  <si>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</si>
  <si>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</si>
  <si>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</si>
  <si>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</si>
  <si>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</si>
  <si>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</si>
  <si>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</si>
  <si>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</si>
  <si>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</si>
  <si>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</si>
  <si>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</si>
  <si>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</si>
  <si>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</si>
  <si>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</si>
  <si>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</si>
  <si>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</si>
  <si>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</si>
  <si>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</si>
  <si>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</si>
  <si>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</si>
  <si>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</si>
  <si>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</si>
  <si>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</si>
  <si>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</si>
  <si>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</si>
  <si>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</si>
  <si>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</si>
  <si>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</si>
  <si>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</si>
  <si>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</si>
  <si>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</si>
  <si>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</si>
  <si>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</si>
  <si>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</si>
  <si>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</si>
  <si>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</si>
  <si>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</si>
  <si>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</si>
  <si>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</si>
  <si>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</si>
  <si>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</si>
  <si>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</si>
  <si>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</si>
  <si>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</si>
  <si>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</si>
  <si>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</si>
  <si>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</si>
  <si>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</si>
  <si>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</si>
  <si>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</si>
  <si>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</si>
  <si>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</si>
  <si>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</si>
  <si>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</si>
  <si>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</si>
  <si>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</si>
  <si>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</si>
  <si>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</si>
  <si>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</si>
  <si>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</si>
  <si>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</si>
  <si>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</si>
  <si>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</si>
  <si>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</si>
  <si>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</si>
  <si>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</si>
  <si>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</si>
  <si>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</si>
  <si>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</si>
  <si>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</si>
  <si>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</si>
  <si>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</si>
  <si>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</si>
  <si>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</si>
  <si>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</si>
  <si>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</si>
  <si>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</si>
  <si>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</si>
  <si>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</si>
  <si>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</si>
  <si>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</si>
  <si>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</si>
  <si>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</si>
  <si>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</si>
  <si>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</si>
  <si>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</si>
  <si>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</si>
  <si>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</si>
  <si>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</si>
  <si>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</si>
  <si>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</si>
  <si>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</si>
  <si>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</si>
  <si>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</si>
  <si>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</si>
  <si>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</si>
  <si>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</si>
  <si>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</si>
  <si>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</si>
  <si>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</si>
  <si>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</si>
  <si>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</si>
  <si>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</si>
  <si>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</si>
  <si>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</si>
  <si>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</si>
  <si>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</si>
  <si>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</si>
  <si>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</si>
  <si>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</si>
  <si>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</si>
  <si>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</si>
  <si>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</si>
  <si>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</si>
  <si>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</si>
  <si>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</si>
  <si>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</si>
  <si>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</si>
  <si>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</si>
  <si>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</si>
  <si>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</si>
  <si>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</si>
  <si>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</si>
  <si>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</si>
  <si>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</si>
  <si>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</si>
  <si>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</si>
  <si>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</si>
  <si>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</si>
  <si>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</si>
  <si>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</si>
  <si>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</si>
  <si>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</si>
  <si>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</si>
  <si>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</si>
  <si>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</si>
  <si>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</si>
  <si>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</si>
  <si>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</si>
  <si>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</si>
  <si>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</si>
  <si>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</si>
  <si>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</si>
  <si>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</si>
  <si>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</si>
  <si>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</si>
  <si>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</si>
  <si>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</si>
  <si>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</si>
  <si>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</si>
  <si>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</si>
  <si>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</si>
  <si>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</si>
  <si>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</si>
  <si>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</si>
  <si>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</si>
  <si>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</si>
  <si>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</si>
  <si>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</si>
  <si>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</si>
  <si>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</si>
  <si>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</si>
  <si>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</si>
  <si>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</si>
  <si>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</si>
  <si>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</si>
  <si>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</si>
  <si>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</si>
  <si>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</si>
  <si>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</si>
  <si>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</si>
  <si>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</si>
  <si>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</si>
  <si>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</si>
  <si>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</si>
  <si>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</si>
  <si>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</si>
  <si>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</si>
  <si>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</si>
  <si>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</si>
  <si>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</si>
  <si>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</si>
  <si>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</si>
  <si>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</si>
  <si>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</si>
  <si>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</si>
  <si>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</si>
  <si>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</si>
  <si>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</si>
  <si>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</si>
  <si>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</si>
  <si>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</si>
  <si>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</si>
  <si>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</si>
  <si>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</si>
  <si>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</si>
  <si>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</si>
  <si>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</si>
  <si>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</si>
  <si>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</si>
  <si>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</si>
  <si>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</si>
  <si>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</si>
  <si>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</si>
  <si>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</si>
  <si>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</si>
  <si>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</si>
  <si>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</si>
  <si>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</si>
  <si>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</si>
  <si>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</si>
  <si>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</si>
  <si>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</si>
  <si>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</si>
  <si>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</si>
  <si>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</si>
  <si>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</si>
  <si>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</si>
  <si>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</si>
  <si>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</si>
  <si>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</si>
  <si>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</si>
  <si>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</si>
  <si>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</si>
  <si>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</si>
  <si>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</si>
  <si>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</si>
  <si>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</si>
  <si>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</si>
  <si>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</si>
  <si>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</si>
  <si>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</si>
  <si>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</si>
  <si>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</si>
  <si>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</si>
  <si>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</si>
  <si>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</si>
  <si>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</si>
  <si>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</si>
  <si>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</si>
  <si>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</si>
  <si>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</si>
  <si>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</si>
  <si>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</si>
  <si>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</si>
  <si>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</si>
  <si>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</si>
  <si>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</si>
  <si>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</si>
  <si>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</si>
  <si>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</si>
  <si>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</si>
  <si>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</si>
  <si>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</si>
  <si>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</si>
  <si>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</si>
  <si>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</si>
  <si>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</si>
  <si>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</si>
  <si>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</si>
  <si>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</si>
  <si>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</si>
  <si>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</si>
  <si>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</si>
  <si>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</si>
  <si>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</si>
  <si>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</si>
  <si>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</si>
  <si>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</si>
  <si>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</si>
  <si>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</si>
  <si>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</si>
  <si>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</si>
  <si>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</si>
  <si>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</si>
  <si>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</si>
  <si>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</si>
  <si>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</si>
  <si>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</si>
  <si>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</si>
  <si>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</si>
  <si>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</si>
  <si>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</si>
  <si>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</si>
  <si>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</si>
  <si>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</si>
  <si>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</si>
  <si>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</si>
  <si>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</si>
  <si>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</si>
  <si>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</si>
  <si>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</si>
  <si>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</si>
  <si>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</si>
  <si>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</si>
  <si>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</si>
  <si>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</si>
  <si>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</si>
  <si>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</si>
  <si>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</si>
  <si>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</si>
  <si>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</si>
  <si>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</si>
  <si>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</si>
  <si>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</si>
  <si>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</si>
  <si>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</si>
  <si>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</si>
  <si>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</si>
  <si>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</si>
  <si>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</si>
  <si>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</si>
  <si>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</si>
  <si>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</si>
  <si>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</si>
  <si>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</si>
  <si>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</si>
  <si>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</si>
  <si>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</si>
  <si>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</si>
  <si>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</si>
  <si>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</si>
  <si>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</si>
  <si>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</si>
  <si>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</si>
  <si>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</si>
  <si>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</si>
  <si>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</si>
  <si>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</si>
  <si>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</si>
  <si>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</si>
  <si>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</si>
  <si>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</si>
  <si>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</si>
  <si>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</si>
  <si>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</si>
  <si>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</si>
  <si>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</si>
  <si>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</si>
  <si>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</si>
  <si>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</si>
  <si>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</si>
  <si>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</si>
  <si>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</si>
  <si>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</si>
  <si>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</si>
  <si>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</si>
  <si>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</si>
  <si>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</si>
  <si>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</si>
  <si>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</si>
  <si>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</si>
  <si>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</si>
  <si>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</si>
  <si>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</si>
  <si>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</si>
  <si>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</si>
  <si>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</si>
  <si>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</si>
  <si>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</si>
  <si>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</si>
  <si>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</si>
  <si>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</si>
  <si>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</si>
  <si>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</si>
  <si>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</si>
  <si>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</si>
  <si>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</si>
  <si>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</si>
  <si>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</si>
  <si>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</si>
  <si>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</si>
  <si>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</si>
  <si>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</si>
  <si>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</si>
  <si>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</si>
  <si>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</si>
  <si>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</si>
  <si>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</si>
  <si>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</si>
  <si>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</si>
  <si>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</si>
  <si>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</si>
  <si>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</si>
  <si>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</si>
  <si>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</si>
  <si>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</si>
  <si>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</si>
  <si>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</si>
  <si>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</si>
  <si>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</si>
  <si>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</si>
  <si>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</si>
  <si>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</si>
  <si>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</si>
  <si>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</si>
  <si>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</si>
  <si>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</si>
  <si>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</si>
  <si>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</si>
  <si>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</si>
  <si>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</si>
  <si>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</si>
  <si>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</si>
  <si>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</si>
  <si>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</si>
  <si>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</si>
  <si>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</si>
  <si>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</si>
  <si>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</si>
  <si>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</si>
  <si>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</si>
  <si>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</si>
  <si>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</si>
  <si>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</si>
  <si>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</si>
  <si>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</si>
  <si>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</si>
  <si>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</si>
  <si>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</si>
  <si>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</si>
  <si>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</si>
  <si>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</si>
  <si>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</si>
  <si>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</si>
  <si>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</si>
  <si>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</si>
  <si>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</si>
  <si>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</si>
  <si>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</si>
  <si>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</si>
  <si>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</si>
  <si>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</si>
  <si>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</si>
  <si>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</si>
  <si>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</si>
  <si>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</si>
  <si>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</si>
  <si>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</si>
  <si>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</si>
  <si>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</si>
  <si>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</si>
  <si>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</si>
  <si>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</si>
  <si>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</si>
  <si>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</si>
  <si>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</si>
  <si>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</si>
  <si>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</si>
  <si>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</si>
  <si>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</si>
  <si>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</si>
  <si>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</si>
  <si>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</si>
  <si>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</si>
  <si>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</si>
  <si>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</si>
  <si>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</si>
  <si>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</si>
  <si>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</si>
  <si>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</si>
  <si>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</si>
  <si>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</si>
  <si>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</si>
  <si>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</si>
  <si>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</si>
  <si>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</si>
  <si>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</si>
  <si>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</si>
  <si>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</si>
  <si>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</si>
  <si>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</si>
  <si>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</si>
  <si>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</si>
  <si>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</si>
  <si>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</si>
  <si>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</si>
  <si>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</si>
  <si>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</si>
  <si>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</si>
  <si>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</si>
  <si>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</si>
  <si>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</si>
  <si>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</si>
  <si>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</si>
  <si>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</si>
  <si>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</si>
  <si>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</si>
  <si>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</si>
  <si>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</si>
  <si>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</si>
  <si>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</si>
  <si>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</si>
  <si>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</si>
  <si>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</si>
  <si>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</si>
  <si>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</si>
  <si>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</si>
  <si>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</si>
  <si>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</si>
  <si>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</si>
  <si>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</si>
  <si>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</si>
  <si>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</si>
  <si>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</si>
  <si>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</si>
  <si>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</si>
  <si>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</si>
  <si>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</si>
  <si>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</si>
  <si>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</si>
  <si>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</si>
  <si>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</si>
  <si>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</si>
  <si>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</si>
  <si>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</si>
  <si>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</si>
  <si>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</si>
  <si>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</si>
  <si>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</si>
  <si>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</si>
  <si>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</si>
  <si>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</si>
  <si>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</si>
  <si>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</si>
  <si>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</si>
  <si>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</si>
  <si>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</si>
  <si>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</si>
  <si>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</si>
  <si>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</si>
  <si>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</si>
  <si>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</si>
  <si>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</si>
  <si>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</si>
  <si>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</si>
  <si>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</si>
  <si>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</si>
  <si>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</si>
  <si>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</si>
  <si>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</si>
  <si>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</si>
  <si>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</si>
  <si>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</si>
  <si>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</si>
  <si>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</si>
  <si>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</si>
  <si>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</si>
  <si>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</si>
  <si>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</si>
  <si>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</si>
  <si>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</si>
  <si>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</si>
  <si>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</si>
  <si>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</si>
  <si>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</si>
  <si>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</si>
  <si>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</si>
  <si>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</si>
  <si>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</si>
  <si>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</si>
  <si>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</si>
  <si>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</si>
  <si>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</si>
  <si>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</si>
  <si>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</si>
  <si>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</si>
  <si>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</si>
  <si>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</si>
  <si>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</si>
  <si>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</si>
  <si>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</si>
  <si>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</si>
  <si>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</si>
  <si>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</si>
  <si>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</si>
  <si>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</si>
  <si>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</si>
  <si>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</si>
  <si>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</si>
  <si>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</si>
  <si>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</si>
  <si>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</si>
  <si>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</si>
  <si>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</si>
  <si>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</si>
  <si>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</si>
  <si>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</si>
  <si>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</si>
  <si>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</si>
  <si>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</si>
  <si>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</si>
  <si>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</si>
  <si>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</si>
  <si>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</si>
  <si>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</si>
  <si>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</si>
  <si>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</si>
  <si>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</si>
  <si>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</si>
  <si>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</si>
  <si>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</si>
  <si>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</si>
  <si>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</si>
  <si>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</si>
  <si>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</si>
  <si>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</si>
  <si>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</si>
  <si>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</si>
  <si>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</si>
  <si>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</si>
  <si>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</si>
  <si>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</si>
  <si>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</si>
  <si>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</si>
  <si>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</si>
  <si>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</si>
  <si>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</si>
  <si>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</si>
  <si>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</si>
  <si>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</si>
  <si>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</si>
  <si>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</si>
  <si>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</si>
  <si>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</si>
  <si>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</si>
  <si>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</si>
  <si>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</si>
  <si>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</si>
  <si>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</si>
  <si>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</si>
  <si>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</si>
  <si>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</si>
  <si>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</si>
  <si>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</si>
  <si>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</si>
  <si>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</si>
  <si>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</si>
  <si>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</si>
  <si>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</si>
  <si>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</si>
  <si>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</si>
  <si>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</si>
  <si>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</si>
  <si>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</si>
  <si>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</si>
  <si>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</si>
  <si>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</si>
  <si>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</si>
  <si>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</si>
  <si>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</si>
  <si>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</si>
  <si>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</si>
  <si>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</si>
  <si>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</si>
  <si>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</si>
  <si>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</si>
  <si>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</si>
  <si>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</si>
  <si>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</si>
  <si>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</si>
  <si>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</si>
  <si>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</si>
  <si>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</si>
  <si>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</si>
  <si>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</si>
  <si>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</si>
  <si>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</si>
  <si>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</si>
  <si>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</si>
  <si>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</si>
  <si>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</si>
  <si>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</si>
  <si>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</si>
  <si>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</si>
  <si>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</si>
  <si>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</si>
  <si>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</si>
  <si>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</si>
  <si>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</si>
  <si>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</si>
  <si>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</si>
  <si>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</si>
  <si>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</si>
  <si>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</si>
  <si>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</si>
  <si>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</si>
  <si>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</si>
  <si>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</si>
  <si>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</si>
  <si>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</si>
  <si>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</si>
  <si>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</si>
  <si>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</si>
  <si>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</si>
  <si>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</si>
  <si>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</si>
  <si>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</si>
  <si>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</si>
  <si>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</si>
  <si>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</si>
  <si>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</si>
  <si>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</si>
  <si>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</si>
  <si>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</si>
  <si>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</si>
  <si>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</si>
  <si>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</si>
  <si>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</si>
  <si>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</si>
  <si>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</si>
  <si>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</si>
  <si>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</si>
  <si>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</si>
  <si>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</si>
  <si>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</si>
  <si>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</si>
  <si>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</si>
  <si>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</si>
  <si>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</si>
  <si>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</si>
  <si>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</si>
  <si>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</si>
  <si>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</si>
  <si>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</si>
  <si>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</si>
  <si>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</si>
  <si>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</si>
  <si>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</si>
  <si>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</si>
  <si>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</si>
  <si>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</si>
  <si>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</si>
  <si>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</si>
  <si>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</si>
  <si>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</si>
  <si>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</si>
  <si>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</si>
  <si>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</si>
  <si>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</si>
  <si>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</si>
  <si>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</si>
  <si>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</si>
  <si>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</si>
  <si>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</si>
  <si>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</si>
  <si>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</si>
  <si>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</si>
  <si>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</si>
  <si>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</si>
  <si>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</si>
  <si>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</si>
  <si>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</si>
  <si>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</si>
  <si>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</si>
  <si>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</si>
  <si>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</si>
  <si>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</si>
  <si>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</si>
  <si>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</si>
  <si>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</si>
  <si>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</si>
  <si>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</si>
  <si>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</si>
  <si>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</si>
  <si>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</si>
  <si>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</si>
  <si>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</si>
  <si>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</si>
  <si>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</si>
  <si>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</si>
  <si>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</si>
  <si>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</si>
  <si>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</si>
  <si>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</si>
  <si>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</si>
  <si>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</si>
  <si>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</si>
  <si>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</si>
  <si>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</si>
  <si>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</si>
  <si>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</si>
  <si>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</si>
  <si>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</si>
  <si>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</si>
  <si>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</si>
  <si>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</si>
  <si>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</si>
  <si>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</si>
  <si>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</si>
  <si>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</si>
  <si>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</si>
  <si>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</si>
  <si>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</si>
  <si>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</si>
  <si>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</si>
  <si>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</si>
  <si>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</si>
  <si>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</si>
  <si>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</si>
  <si>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</si>
  <si>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</si>
  <si>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</si>
  <si>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</si>
  <si>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</si>
  <si>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</si>
  <si>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</si>
  <si>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</si>
  <si>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</si>
  <si>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</si>
  <si>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</si>
  <si>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</si>
  <si>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</si>
  <si>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</si>
  <si>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</si>
  <si>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</si>
  <si>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</si>
  <si>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</si>
  <si>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</si>
  <si>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</si>
  <si>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</si>
  <si>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</si>
  <si>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</si>
  <si>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</si>
  <si>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</si>
  <si>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</si>
  <si>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</si>
  <si>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</si>
  <si>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</si>
  <si>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</si>
  <si>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</si>
  <si>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</si>
  <si>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</si>
  <si>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</si>
  <si>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</si>
  <si>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</si>
  <si>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</si>
  <si>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</si>
  <si>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</si>
  <si>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</si>
  <si>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</si>
  <si>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</si>
  <si>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</si>
  <si>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</si>
  <si>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</si>
  <si>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</si>
  <si>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</si>
  <si>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</si>
  <si>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</si>
  <si>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</si>
  <si>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</si>
  <si>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</si>
  <si>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</si>
  <si>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</si>
  <si>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</si>
  <si>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</si>
  <si>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</si>
  <si>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</si>
  <si>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</si>
  <si>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</si>
  <si>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</si>
  <si>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</si>
  <si>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</si>
  <si>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</si>
  <si>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</si>
  <si>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</si>
  <si>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</si>
  <si>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</si>
  <si>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</si>
  <si>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</si>
  <si>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</si>
  <si>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</si>
  <si>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</si>
  <si>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</si>
  <si>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</si>
  <si>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</si>
  <si>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</si>
  <si>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</si>
  <si>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</si>
  <si>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</si>
  <si>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</si>
  <si>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</si>
  <si>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</si>
  <si>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</si>
  <si>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</si>
  <si>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</si>
  <si>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</si>
  <si>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</si>
  <si>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</si>
  <si>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</si>
  <si>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</si>
  <si>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</si>
  <si>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</si>
  <si>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</si>
  <si>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</si>
  <si>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</si>
  <si>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</si>
  <si>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</si>
  <si>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</si>
  <si>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</si>
  <si>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</si>
  <si>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</si>
  <si>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</si>
  <si>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</si>
  <si>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</si>
  <si>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</si>
  <si>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</si>
  <si>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</si>
  <si>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</si>
  <si>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</si>
  <si>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</si>
  <si>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</si>
  <si>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</si>
  <si>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</si>
  <si>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</si>
  <si>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</si>
  <si>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</si>
  <si>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</si>
  <si>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</si>
  <si>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</si>
  <si>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</si>
  <si>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</si>
  <si>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</si>
  <si>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</si>
  <si>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</si>
  <si>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</si>
  <si>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</si>
  <si>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</si>
  <si>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</si>
  <si>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</si>
  <si>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</si>
  <si>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</si>
  <si>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</si>
  <si>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</si>
  <si>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</si>
  <si>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</si>
  <si>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</si>
  <si>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</si>
  <si>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</si>
  <si>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</si>
  <si>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</si>
  <si>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</si>
  <si>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</si>
  <si>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</si>
  <si>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</si>
  <si>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</si>
  <si>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</si>
  <si>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</si>
  <si>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</si>
  <si>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</si>
  <si>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</si>
  <si>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</si>
  <si>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</si>
  <si>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</si>
  <si>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</si>
  <si>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</si>
  <si>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</si>
  <si>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</si>
  <si>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</si>
  <si>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</si>
  <si>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</si>
  <si>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</si>
  <si>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</si>
  <si>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</si>
  <si>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</si>
  <si>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</si>
  <si>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</si>
  <si>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</si>
  <si>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</si>
  <si>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</si>
  <si>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</si>
  <si>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</si>
  <si>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</si>
  <si>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</si>
  <si>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</si>
  <si>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</si>
  <si>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</si>
  <si>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</si>
  <si>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</si>
  <si>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</si>
  <si>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</si>
  <si>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</si>
  <si>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</si>
  <si>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</si>
  <si>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</si>
  <si>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</si>
  <si>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</si>
  <si>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</si>
  <si>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</si>
  <si>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</si>
  <si>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</si>
  <si>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</si>
  <si>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</si>
  <si>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</si>
  <si>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</si>
  <si>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</si>
  <si>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</si>
  <si>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</si>
  <si>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</si>
  <si>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</si>
  <si>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</si>
  <si>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</si>
  <si>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</si>
  <si>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</si>
  <si>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</si>
  <si>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</si>
  <si>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</si>
  <si>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</si>
  <si>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</si>
  <si>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</si>
  <si>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</si>
  <si>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</si>
  <si>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</si>
  <si>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</si>
  <si>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</si>
  <si>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</si>
  <si>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</si>
  <si>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</si>
  <si>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</si>
  <si>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</si>
  <si>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</si>
  <si>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</si>
  <si>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</si>
  <si>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</si>
  <si>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</si>
  <si>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</si>
  <si>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</si>
  <si>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</si>
  <si>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</si>
  <si>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</si>
  <si>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</si>
  <si>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</si>
  <si>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</si>
  <si>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</si>
  <si>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</si>
  <si>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</si>
  <si>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</si>
  <si>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</si>
  <si>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</si>
  <si>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</si>
  <si>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</si>
  <si>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</si>
  <si>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</si>
  <si>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</si>
  <si>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</si>
  <si>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</si>
  <si>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</si>
  <si>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</si>
  <si>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</si>
  <si>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</si>
  <si>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</si>
  <si>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</si>
  <si>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</si>
  <si>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</si>
  <si>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</si>
  <si>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</si>
  <si>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</si>
  <si>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</si>
  <si>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</si>
  <si>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</si>
  <si>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</si>
  <si>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</si>
  <si>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</si>
  <si>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</si>
  <si>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</si>
  <si>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</si>
  <si>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</si>
  <si>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</si>
  <si>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</si>
  <si>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</si>
  <si>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</si>
  <si>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</si>
  <si>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</si>
  <si>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</si>
  <si>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</si>
  <si>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</si>
  <si>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</si>
  <si>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</si>
  <si>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</si>
  <si>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</si>
  <si>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</si>
  <si>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</si>
  <si>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</si>
  <si>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</si>
  <si>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</si>
  <si>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</si>
  <si>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</si>
  <si>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</si>
  <si>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</si>
  <si>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</si>
  <si>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</si>
  <si>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</si>
  <si>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</si>
  <si>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</si>
  <si>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</si>
  <si>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</si>
  <si>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</si>
  <si>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</si>
  <si>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</si>
  <si>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</si>
  <si>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</si>
  <si>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</si>
  <si>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</si>
  <si>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</si>
  <si>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</si>
  <si>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</si>
  <si>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</si>
  <si>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</si>
  <si>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</si>
  <si>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</si>
  <si>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</si>
  <si>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</si>
  <si>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</si>
  <si>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</si>
  <si>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</si>
  <si>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</si>
  <si>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</si>
  <si>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</si>
  <si>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</si>
  <si>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</si>
  <si>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</si>
  <si>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</si>
  <si>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</si>
  <si>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</si>
  <si>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</si>
  <si>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</si>
  <si>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</si>
  <si>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</si>
  <si>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</si>
  <si>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</si>
  <si>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</si>
  <si>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</si>
  <si>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</si>
  <si>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</si>
  <si>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</si>
  <si>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</si>
  <si>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</si>
  <si>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</si>
  <si>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</si>
  <si>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</si>
  <si>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</si>
  <si>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</si>
  <si>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</si>
  <si>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</si>
  <si>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</si>
  <si>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</si>
  <si>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</si>
  <si>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</si>
  <si>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</si>
  <si>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</si>
  <si>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</si>
  <si>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</si>
  <si>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</si>
  <si>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</si>
  <si>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</si>
  <si>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</si>
  <si>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</si>
  <si>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</si>
  <si>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</si>
  <si>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</si>
  <si>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</si>
  <si>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</si>
  <si>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</si>
  <si>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</si>
  <si>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</si>
  <si>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</si>
  <si>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</si>
  <si>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</si>
  <si>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</si>
  <si>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</si>
  <si>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</si>
  <si>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</si>
  <si>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</si>
  <si>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</si>
  <si>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</si>
  <si>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</si>
  <si>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</si>
  <si>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</si>
  <si>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</si>
  <si>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</si>
  <si>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</si>
  <si>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</si>
  <si>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</si>
  <si>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</si>
  <si>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</si>
  <si>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</si>
  <si>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</si>
  <si>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</si>
  <si>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</si>
  <si>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</si>
  <si>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</si>
  <si>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</si>
  <si>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</si>
  <si>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</si>
  <si>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</si>
  <si>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</si>
  <si>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</si>
  <si>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</si>
  <si>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</si>
  <si>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</si>
  <si>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</si>
  <si>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</si>
  <si>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</si>
  <si>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</si>
  <si>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</si>
  <si>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</si>
  <si>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</si>
  <si>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</si>
  <si>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</si>
  <si>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</si>
  <si>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</si>
  <si>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</si>
  <si>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</si>
  <si>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</si>
  <si>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</si>
  <si>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</si>
  <si>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</si>
  <si>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</si>
  <si>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</si>
  <si>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</si>
  <si>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</si>
  <si>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</si>
  <si>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</si>
  <si>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</si>
  <si>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</si>
  <si>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</si>
  <si>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</si>
  <si>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</si>
  <si>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</si>
  <si>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</si>
  <si>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</si>
  <si>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</si>
  <si>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</si>
  <si>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</si>
  <si>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</si>
  <si>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</si>
  <si>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</si>
  <si>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</si>
  <si>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</si>
  <si>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</si>
  <si>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</si>
  <si>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</si>
  <si>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</si>
  <si>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</si>
  <si>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</si>
  <si>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</si>
  <si>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</si>
  <si>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</si>
  <si>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</si>
  <si>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</si>
  <si>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</si>
  <si>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</si>
  <si>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</si>
  <si>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</si>
  <si>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</si>
  <si>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</si>
  <si>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</si>
  <si>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</si>
  <si>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</si>
  <si>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</si>
  <si>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</si>
  <si>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</si>
  <si>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</si>
  <si>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</si>
  <si>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</si>
  <si>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</si>
  <si>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</si>
  <si>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</si>
  <si>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</si>
  <si>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</si>
  <si>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</si>
  <si>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</si>
  <si>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</si>
  <si>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</si>
  <si>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</si>
  <si>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</si>
  <si>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</si>
  <si>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</si>
  <si>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</si>
  <si>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</si>
  <si>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</si>
  <si>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</si>
  <si>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</si>
  <si>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</si>
  <si>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</si>
  <si>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</si>
  <si>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</si>
  <si>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</si>
  <si>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</si>
  <si>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</si>
  <si>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</si>
  <si>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</si>
  <si>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</si>
  <si>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</si>
  <si>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</si>
  <si>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</si>
  <si>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</si>
  <si>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</si>
  <si>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</si>
  <si>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</si>
  <si>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</si>
  <si>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</si>
  <si>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</si>
  <si>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</si>
  <si>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</si>
  <si>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</si>
  <si>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</si>
  <si>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</si>
  <si>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</si>
  <si>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</si>
  <si>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</si>
  <si>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</si>
  <si>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</si>
  <si>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</si>
  <si>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</si>
  <si>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</si>
  <si>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</si>
  <si>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</si>
  <si>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</si>
  <si>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</si>
  <si>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</si>
  <si>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</si>
  <si>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</si>
  <si>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</si>
  <si>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</si>
  <si>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</si>
  <si>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</si>
  <si>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</si>
  <si>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</si>
  <si>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</si>
  <si>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</si>
  <si>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</si>
  <si>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</si>
  <si>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</si>
  <si>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</si>
  <si>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</si>
  <si>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</si>
  <si>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</si>
  <si>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</si>
  <si>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</si>
  <si>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</si>
  <si>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</si>
  <si>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</si>
  <si>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</si>
  <si>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</si>
  <si>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</si>
  <si>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</si>
  <si>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</si>
  <si>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</si>
  <si>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</si>
  <si>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</si>
  <si>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</si>
  <si>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</si>
  <si>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</si>
  <si>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</si>
  <si>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</si>
  <si>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</si>
  <si>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</si>
  <si>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</si>
  <si>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</si>
  <si>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</si>
  <si>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</si>
  <si>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</si>
  <si>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</si>
  <si>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</si>
  <si>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</si>
  <si>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</si>
  <si>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</si>
  <si>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</si>
  <si>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</si>
  <si>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</si>
  <si>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</si>
  <si>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</si>
  <si>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</si>
  <si>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</si>
  <si>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</si>
  <si>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</si>
  <si>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</si>
  <si>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</si>
  <si>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</si>
  <si>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</si>
  <si>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</si>
  <si>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</si>
  <si>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</si>
  <si>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</si>
  <si>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</si>
  <si>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</si>
  <si>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</si>
  <si>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</si>
  <si>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</si>
  <si>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</si>
  <si>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</si>
  <si>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</si>
  <si>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</si>
  <si>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</si>
  <si>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</si>
  <si>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</si>
  <si>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</si>
  <si>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</si>
  <si>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</si>
  <si>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</si>
  <si>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</si>
  <si>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</si>
  <si>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</si>
  <si>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</si>
  <si>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</si>
  <si>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</si>
  <si>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</si>
  <si>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</si>
  <si>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</si>
  <si>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</si>
  <si>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</si>
  <si>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</si>
  <si>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</si>
  <si>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</si>
  <si>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</si>
  <si>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</si>
  <si>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</si>
  <si>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</si>
  <si>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</si>
  <si>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</si>
  <si>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</si>
  <si>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</si>
  <si>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</si>
  <si>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</si>
  <si>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</si>
  <si>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</si>
  <si>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</si>
  <si>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</si>
  <si>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</si>
  <si>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</si>
  <si>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</si>
  <si>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</si>
  <si>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</si>
  <si>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</si>
  <si>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</si>
  <si>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</si>
  <si>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</si>
  <si>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</si>
  <si>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</si>
  <si>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</si>
  <si>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</si>
  <si>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</si>
  <si>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</si>
  <si>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</si>
  <si>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</si>
  <si>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</si>
  <si>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</si>
  <si>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</si>
  <si>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</si>
  <si>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</si>
  <si>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</si>
  <si>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</si>
  <si>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</si>
  <si>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</si>
  <si>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</si>
  <si>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</si>
  <si>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</si>
  <si>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</si>
  <si>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</si>
  <si>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</si>
  <si>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</si>
  <si>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</si>
  <si>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</si>
  <si>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</si>
  <si>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</si>
  <si>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</si>
  <si>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</si>
  <si>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</si>
  <si>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</si>
  <si>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</si>
  <si>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</si>
  <si>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</si>
  <si>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</si>
  <si>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</si>
  <si>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</si>
  <si>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</si>
  <si>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</si>
  <si>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</si>
  <si>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</si>
  <si>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</si>
  <si>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</si>
  <si>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</si>
  <si>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</si>
  <si>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</si>
  <si>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</si>
  <si>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</si>
  <si>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</si>
  <si>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</si>
  <si>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</si>
  <si>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</si>
  <si>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</si>
  <si>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</si>
  <si>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</si>
  <si>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</si>
  <si>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</si>
  <si>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</si>
  <si>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</si>
  <si>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</si>
  <si>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</si>
  <si>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</si>
  <si>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</si>
  <si>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</si>
  <si>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</si>
  <si>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</si>
  <si>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</si>
  <si>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</si>
  <si>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</si>
  <si>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</si>
  <si>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</si>
  <si>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</si>
  <si>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</si>
  <si>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</si>
  <si>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</si>
  <si>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</si>
  <si>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</si>
  <si>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</si>
  <si>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</si>
  <si>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</si>
  <si>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</si>
  <si>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</si>
  <si>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</si>
  <si>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</si>
  <si>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</si>
  <si>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</si>
  <si>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</si>
  <si>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</si>
  <si>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</si>
  <si>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</si>
  <si>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</si>
  <si>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</si>
  <si>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</si>
  <si>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</si>
  <si>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</si>
  <si>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</si>
  <si>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</si>
  <si>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</si>
  <si>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</si>
  <si>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</si>
  <si>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</si>
  <si>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</si>
  <si>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</si>
  <si>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</si>
  <si>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</si>
  <si>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</si>
  <si>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</si>
  <si>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</si>
  <si>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</si>
  <si>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</si>
  <si>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</si>
  <si>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</si>
  <si>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</si>
  <si>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</si>
  <si>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</si>
  <si>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</si>
  <si>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</si>
  <si>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</si>
  <si>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</si>
  <si>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</si>
  <si>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</si>
  <si>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</si>
  <si>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</si>
  <si>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</si>
  <si>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</si>
  <si>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</si>
  <si>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</si>
  <si>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</si>
  <si>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</si>
  <si>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</si>
  <si>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</si>
  <si>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</si>
  <si>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</si>
  <si>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</si>
  <si>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</si>
  <si>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</si>
  <si>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</si>
  <si>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</si>
  <si>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</si>
  <si>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</si>
  <si>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</si>
  <si>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</si>
  <si>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</si>
  <si>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</si>
  <si>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</si>
  <si>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</si>
  <si>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</si>
  <si>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</si>
  <si>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</si>
  <si>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</si>
  <si>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</si>
  <si>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</si>
  <si>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</si>
  <si>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</si>
  <si>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</si>
  <si>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</si>
  <si>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</si>
  <si>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</si>
  <si>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</si>
  <si>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</si>
  <si>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</si>
  <si>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</si>
  <si>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</si>
  <si>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</si>
  <si>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</si>
  <si>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</si>
  <si>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</si>
  <si>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</si>
  <si>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</si>
  <si>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</si>
  <si>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</si>
  <si>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</si>
  <si>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</si>
  <si>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</si>
  <si>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</si>
  <si>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</si>
  <si>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</si>
  <si>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</si>
  <si>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</si>
  <si>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</si>
  <si>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</si>
  <si>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</si>
  <si>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</si>
  <si>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</si>
  <si>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</si>
  <si>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</si>
  <si>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</si>
  <si>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</si>
  <si>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</si>
  <si>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</si>
  <si>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</si>
  <si>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</si>
  <si>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</si>
  <si>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</si>
  <si>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</si>
  <si>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</si>
  <si>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</si>
  <si>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</si>
  <si>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</si>
  <si>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</si>
  <si>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</si>
  <si>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</si>
  <si>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</si>
  <si>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</si>
  <si>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</si>
  <si>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</si>
  <si>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</si>
  <si>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</si>
  <si>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</si>
  <si>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</si>
  <si>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</si>
  <si>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</si>
  <si>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</si>
  <si>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</si>
  <si>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</si>
  <si>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</si>
  <si>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</si>
  <si>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</si>
  <si>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</si>
  <si>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</si>
  <si>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</si>
  <si>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</si>
  <si>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</si>
  <si>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</si>
  <si>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</si>
  <si>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</si>
  <si>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</si>
  <si>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</si>
  <si>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</si>
  <si>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</si>
  <si>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</si>
  <si>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</si>
  <si>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</si>
  <si>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</si>
  <si>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</si>
  <si>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</si>
  <si>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</si>
  <si>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</si>
  <si>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</si>
  <si>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</si>
  <si>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</si>
  <si>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</si>
  <si>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</si>
  <si>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</si>
  <si>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</si>
  <si>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</si>
  <si>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</si>
  <si>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</si>
  <si>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</si>
  <si>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</si>
  <si>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</si>
  <si>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</si>
  <si>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</si>
  <si>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</si>
  <si>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</si>
  <si>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</si>
  <si>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</si>
  <si>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</si>
  <si>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</si>
  <si>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</si>
  <si>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</si>
  <si>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</si>
  <si>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</si>
  <si>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</si>
  <si>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</si>
  <si>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</si>
  <si>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</si>
  <si>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</si>
  <si>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</si>
  <si>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</si>
  <si>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</si>
  <si>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</si>
  <si>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</si>
  <si>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</si>
  <si>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</si>
  <si>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</si>
  <si>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</si>
  <si>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</si>
  <si>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</si>
  <si>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</si>
  <si>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</si>
  <si>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</si>
  <si>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</si>
  <si>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</si>
  <si>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</si>
  <si>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</si>
  <si>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</si>
  <si>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</si>
  <si>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</si>
  <si>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</si>
  <si>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</si>
  <si>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</si>
  <si>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</si>
  <si>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</si>
  <si>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</si>
  <si>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</si>
  <si>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</si>
  <si>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</si>
  <si>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</si>
  <si>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</si>
  <si>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</si>
  <si>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</si>
  <si>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</si>
  <si>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</si>
  <si>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</si>
  <si>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</si>
  <si>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</si>
  <si>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</si>
  <si>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</si>
  <si>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</si>
  <si>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</si>
  <si>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</si>
  <si>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</si>
  <si>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</si>
  <si>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</si>
  <si>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</si>
  <si>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</si>
  <si>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</si>
  <si>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</si>
  <si>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</si>
  <si>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</si>
  <si>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</si>
  <si>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</si>
  <si>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</si>
  <si>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</si>
  <si>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</si>
  <si>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</si>
  <si>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</si>
  <si>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</si>
  <si>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</si>
  <si>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</si>
  <si>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</si>
  <si>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</si>
  <si>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</si>
  <si>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</si>
  <si>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</si>
  <si>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</si>
  <si>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</si>
  <si>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</si>
  <si>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</si>
  <si>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</si>
  <si>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</si>
  <si>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</si>
  <si>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</si>
  <si>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</si>
  <si>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</si>
  <si>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</si>
  <si>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</si>
  <si>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</si>
  <si>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</si>
  <si>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</si>
  <si>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</si>
  <si>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</si>
  <si>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</si>
  <si>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</si>
  <si>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</si>
  <si>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</si>
  <si>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</si>
  <si>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</si>
  <si>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</si>
  <si>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</si>
  <si>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</si>
  <si>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</si>
  <si>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</si>
  <si>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</si>
  <si>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</si>
  <si>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</si>
  <si>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</si>
  <si>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</si>
  <si>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</si>
  <si>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</si>
  <si>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</si>
  <si>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</si>
  <si>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</si>
  <si>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</si>
  <si>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</si>
  <si>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</si>
  <si>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</si>
  <si>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</si>
  <si>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</si>
  <si>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</si>
  <si>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</si>
  <si>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</si>
  <si>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</si>
  <si>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</si>
  <si>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</si>
  <si>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</si>
  <si>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</si>
  <si>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</si>
  <si>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</si>
  <si>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</si>
  <si>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</si>
  <si>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</si>
  <si>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</si>
  <si>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</si>
  <si>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</si>
  <si>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</si>
  <si>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</si>
  <si>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</si>
  <si>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</si>
  <si>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</si>
  <si>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</si>
  <si>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</si>
  <si>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</si>
  <si>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</si>
  <si>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</si>
  <si>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</si>
  <si>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</si>
  <si>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</si>
  <si>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</si>
  <si>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</si>
  <si>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</si>
  <si>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</si>
  <si>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</si>
  <si>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</si>
  <si>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</si>
  <si>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</si>
  <si>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</si>
  <si>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</si>
  <si>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</si>
  <si>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</si>
  <si>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</si>
  <si>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</si>
  <si>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</si>
  <si>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</si>
  <si>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</si>
  <si>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</si>
  <si>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</si>
  <si>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</si>
  <si>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</si>
  <si>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</si>
  <si>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</si>
  <si>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</si>
  <si>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</si>
  <si>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</si>
  <si>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</si>
  <si>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</si>
  <si>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</si>
  <si>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</si>
  <si>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</si>
  <si>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</si>
  <si>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</si>
  <si>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</si>
  <si>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</si>
  <si>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</si>
  <si>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</si>
  <si>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</si>
  <si>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</si>
  <si>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</si>
  <si>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</si>
  <si>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</si>
  <si>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</si>
  <si>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</si>
  <si>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</si>
  <si>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</si>
  <si>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</si>
  <si>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</si>
  <si>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</si>
  <si>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</si>
  <si>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</si>
  <si>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</si>
  <si>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</si>
  <si>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</si>
  <si>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</si>
  <si>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</si>
  <si>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</si>
  <si>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</si>
  <si>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</si>
  <si>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</si>
  <si>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</si>
  <si>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</si>
  <si>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</si>
  <si>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</si>
  <si>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</si>
  <si>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</si>
  <si>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</si>
  <si>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</si>
  <si>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</si>
  <si>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</si>
  <si>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</si>
  <si>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</si>
  <si>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</si>
  <si>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</si>
  <si>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</si>
  <si>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</si>
  <si>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</si>
  <si>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</si>
  <si>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</si>
  <si>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</si>
  <si>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</si>
  <si>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</si>
  <si>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</si>
  <si>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</si>
  <si>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</si>
  <si>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</si>
  <si>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</si>
  <si>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</si>
  <si>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</si>
  <si>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</si>
  <si>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</si>
  <si>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</si>
  <si>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</si>
  <si>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</si>
  <si>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</si>
  <si>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</si>
  <si>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</si>
  <si>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</si>
  <si>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</si>
  <si>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</si>
  <si>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</si>
  <si>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</si>
  <si>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</si>
  <si>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</si>
  <si>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</si>
  <si>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</si>
  <si>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</si>
  <si>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</si>
  <si>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</si>
  <si>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</si>
  <si>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</si>
  <si>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</si>
  <si>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</si>
  <si>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</si>
  <si>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</si>
  <si>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</si>
  <si>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</si>
  <si>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</si>
  <si>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</si>
  <si>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</si>
  <si>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</si>
  <si>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</si>
  <si>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</si>
  <si>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</si>
  <si>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</si>
  <si>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</si>
  <si>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</si>
  <si>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</si>
  <si>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</si>
  <si>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</si>
  <si>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</si>
  <si>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</si>
  <si>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</si>
  <si>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</si>
  <si>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</si>
  <si>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</si>
  <si>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</si>
  <si>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</si>
  <si>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</si>
  <si>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</si>
  <si>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</si>
  <si>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</si>
  <si>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</si>
  <si>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</si>
  <si>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</si>
  <si>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</si>
  <si>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</si>
  <si>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</si>
  <si>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</si>
  <si>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</si>
  <si>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</si>
  <si>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</si>
  <si>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</si>
  <si>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</si>
  <si>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</si>
  <si>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</si>
  <si>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</si>
  <si>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</si>
  <si>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</si>
  <si>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</si>
  <si>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</si>
  <si>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</si>
  <si>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</si>
  <si>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</si>
  <si>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</si>
  <si>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</si>
  <si>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</si>
  <si>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</si>
  <si>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</si>
  <si>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</si>
  <si>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</si>
  <si>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</si>
  <si>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</si>
  <si>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</si>
  <si>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</si>
  <si>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</si>
  <si>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</si>
  <si>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</si>
  <si>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</si>
  <si>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</si>
  <si>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</si>
  <si>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</si>
  <si>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</si>
  <si>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</si>
  <si>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</si>
  <si>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</si>
  <si>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</si>
  <si>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</si>
  <si>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</si>
  <si>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</si>
  <si>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</si>
  <si>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</si>
  <si>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</si>
  <si>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</si>
  <si>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</si>
  <si>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</si>
  <si>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</si>
  <si>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</si>
  <si>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</si>
  <si>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</si>
  <si>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</si>
  <si>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</si>
  <si>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</si>
  <si>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</si>
  <si>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</si>
  <si>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</si>
  <si>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</si>
  <si>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</si>
  <si>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</si>
  <si>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</si>
  <si>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</si>
  <si>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</si>
  <si>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</si>
  <si>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</si>
  <si>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</si>
  <si>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</si>
  <si>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</si>
  <si>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</si>
  <si>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</si>
  <si>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</si>
  <si>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</si>
  <si>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</si>
  <si>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</si>
  <si>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</si>
  <si>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</si>
  <si>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</si>
  <si>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</si>
  <si>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</si>
  <si>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</si>
  <si>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</si>
  <si>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</si>
  <si>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</si>
  <si>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</si>
  <si>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</si>
  <si>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</si>
  <si>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</si>
  <si>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</si>
  <si>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</si>
  <si>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</si>
  <si>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</si>
  <si>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</si>
  <si>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</si>
  <si>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</si>
  <si>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</si>
  <si>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</si>
  <si>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</si>
  <si>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</si>
  <si>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</si>
  <si>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</si>
  <si>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</si>
  <si>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</si>
  <si>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</si>
  <si>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</si>
  <si>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</si>
  <si>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</si>
  <si>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</si>
  <si>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</si>
  <si>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</si>
  <si>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</si>
  <si>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</si>
  <si>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</si>
  <si>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</si>
  <si>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</si>
  <si>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</si>
  <si>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</si>
  <si>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</si>
  <si>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</si>
  <si>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</si>
  <si>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</si>
  <si>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</si>
  <si>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</si>
  <si>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</si>
  <si>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</si>
  <si>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</si>
  <si>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</si>
  <si>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</si>
  <si>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</si>
  <si>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</si>
  <si>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</si>
  <si>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</si>
  <si>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</si>
  <si>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</si>
  <si>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</si>
  <si>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</si>
  <si>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</si>
  <si>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</si>
  <si>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</si>
  <si>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</si>
  <si>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</si>
  <si>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</si>
  <si>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</si>
  <si>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</si>
  <si>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</si>
  <si>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</si>
  <si>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</si>
  <si>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</si>
  <si>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</si>
  <si>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</si>
  <si>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</si>
  <si>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</si>
  <si>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</si>
  <si>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</si>
  <si>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</si>
  <si>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</si>
  <si>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</si>
  <si>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</si>
  <si>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</si>
  <si>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</si>
  <si>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</si>
  <si>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</si>
  <si>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</si>
  <si>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</si>
  <si>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</si>
  <si>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</si>
  <si>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</si>
  <si>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</si>
  <si>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</si>
  <si>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</si>
  <si>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</si>
  <si>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</si>
  <si>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</si>
  <si>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</si>
  <si>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</si>
  <si>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</si>
  <si>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</si>
  <si>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</si>
  <si>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</si>
  <si>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</si>
  <si>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</si>
  <si>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</si>
  <si>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</si>
  <si>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</si>
  <si>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</si>
  <si>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</si>
  <si>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</si>
  <si>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</si>
  <si>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</si>
  <si>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</si>
  <si>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</si>
  <si>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</si>
  <si>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</si>
  <si>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</si>
  <si>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</si>
  <si>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</si>
  <si>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</si>
  <si>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</si>
  <si>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</si>
  <si>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</si>
  <si>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</si>
  <si>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</si>
  <si>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</si>
  <si>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</si>
  <si>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</si>
  <si>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</si>
  <si>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</si>
  <si>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</si>
  <si>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</si>
  <si>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</si>
  <si>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</si>
  <si>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</si>
  <si>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</si>
  <si>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</si>
  <si>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</si>
  <si>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</si>
  <si>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</si>
  <si>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</si>
  <si>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</si>
  <si>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</si>
  <si>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</si>
  <si>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</si>
  <si>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</si>
  <si>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</si>
  <si>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</si>
  <si>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</si>
  <si>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</si>
  <si>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</si>
  <si>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</si>
  <si>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</si>
  <si>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</si>
  <si>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</si>
  <si>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</si>
  <si>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</si>
  <si>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</si>
  <si>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</si>
  <si>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</si>
  <si>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</si>
  <si>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</si>
  <si>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</si>
  <si>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</si>
  <si>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</si>
  <si>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</si>
  <si>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</si>
  <si>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</si>
  <si>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</si>
  <si>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</si>
  <si>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</si>
  <si>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</si>
  <si>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</si>
  <si>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</si>
  <si>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</si>
  <si>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</si>
  <si>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</si>
  <si>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</si>
  <si>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</si>
  <si>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</si>
  <si>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</si>
  <si>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</si>
  <si>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</si>
  <si>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</si>
  <si>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</si>
  <si>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</si>
  <si>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</si>
  <si>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</si>
  <si>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</si>
  <si>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</si>
  <si>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</si>
  <si>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</si>
  <si>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</si>
  <si>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</si>
  <si>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</si>
  <si>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</si>
  <si>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</si>
  <si>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</si>
  <si>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</si>
  <si>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</si>
  <si>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</si>
  <si>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</si>
  <si>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</si>
  <si>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</si>
  <si>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</si>
  <si>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</si>
  <si>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</si>
  <si>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</si>
  <si>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</si>
  <si>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</si>
  <si>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</si>
  <si>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</si>
  <si>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</si>
  <si>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</si>
  <si>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</si>
  <si>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</si>
  <si>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</si>
  <si>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</si>
  <si>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</si>
  <si>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</si>
  <si>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</si>
  <si>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</si>
  <si>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</si>
  <si>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</si>
  <si>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</si>
  <si>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</si>
  <si>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</si>
  <si>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</si>
  <si>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</si>
  <si>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</si>
  <si>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</si>
  <si>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</si>
  <si>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</si>
  <si>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</si>
  <si>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</si>
  <si>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</si>
  <si>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</si>
  <si>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</si>
  <si>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</si>
  <si>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</si>
  <si>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</si>
  <si>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</si>
  <si>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</si>
  <si>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</si>
  <si>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</si>
  <si>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</si>
  <si>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</si>
  <si>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</si>
  <si>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</si>
  <si>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</si>
  <si>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</si>
  <si>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</si>
  <si>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</si>
  <si>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</si>
  <si>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</si>
  <si>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</si>
  <si>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</si>
  <si>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</si>
  <si>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</si>
  <si>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</si>
  <si>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</si>
  <si>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</si>
  <si>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</si>
  <si>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</si>
  <si>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</si>
  <si>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</si>
  <si>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</si>
  <si>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</si>
  <si>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</si>
  <si>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</si>
  <si>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</si>
  <si>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</si>
  <si>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</si>
  <si>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</si>
  <si>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</si>
  <si>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</si>
  <si>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</si>
  <si>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</si>
  <si>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</si>
  <si>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</si>
  <si>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</si>
  <si>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</si>
  <si>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</si>
  <si>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</si>
  <si>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</si>
  <si>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</si>
  <si>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</si>
  <si>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</si>
  <si>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</si>
  <si>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</si>
  <si>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</si>
  <si>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</si>
  <si>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</si>
  <si>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</si>
  <si>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</si>
  <si>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</si>
  <si>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</si>
  <si>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</si>
  <si>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</si>
  <si>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</si>
  <si>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</si>
  <si>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</si>
  <si>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</si>
  <si>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</si>
  <si>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</si>
  <si>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</si>
  <si>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</si>
  <si>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</si>
  <si>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</si>
  <si>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</si>
  <si>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</si>
  <si>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</si>
  <si>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</si>
  <si>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</si>
  <si>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</si>
  <si>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</si>
  <si>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</si>
  <si>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</si>
  <si>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</si>
  <si>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</si>
  <si>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</si>
  <si>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</si>
  <si>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</si>
  <si>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</si>
  <si>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</si>
  <si>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</si>
  <si>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</si>
  <si>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</si>
  <si>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</si>
  <si>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</si>
  <si>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</si>
  <si>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</si>
  <si>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</si>
  <si>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</si>
  <si>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</si>
  <si>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</si>
  <si>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</si>
  <si>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</si>
  <si>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</si>
  <si>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</si>
  <si>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</si>
  <si>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</si>
  <si>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</si>
  <si>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</si>
  <si>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</si>
  <si>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</si>
  <si>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</si>
  <si>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</si>
  <si>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</si>
  <si>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</si>
  <si>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</si>
  <si>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</si>
  <si>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</si>
  <si>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</si>
  <si>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</si>
  <si>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</si>
  <si>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</si>
  <si>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</si>
  <si>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</si>
  <si>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</si>
  <si>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</si>
  <si>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</si>
  <si>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</si>
  <si>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</si>
  <si>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</si>
  <si>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</si>
  <si>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</si>
  <si>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</si>
  <si>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</si>
  <si>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</si>
  <si>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</si>
  <si>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</si>
  <si>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</si>
  <si>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</si>
  <si>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</si>
  <si>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</si>
  <si>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</si>
  <si>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</si>
  <si>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</si>
  <si>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</si>
  <si>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</si>
  <si>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</si>
  <si>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</si>
  <si>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</si>
  <si>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</si>
  <si>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</si>
  <si>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</si>
  <si>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</si>
  <si>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</si>
  <si>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</si>
  <si>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</si>
  <si>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</si>
  <si>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</si>
  <si>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</si>
  <si>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</si>
  <si>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</si>
  <si>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</si>
  <si>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</si>
  <si>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</si>
  <si>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</si>
  <si>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</si>
  <si>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</si>
  <si>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</si>
  <si>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</si>
  <si>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</si>
  <si>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</si>
  <si>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</si>
  <si>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</si>
  <si>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</si>
  <si>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</si>
  <si>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</si>
  <si>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</si>
  <si>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</si>
  <si>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</si>
  <si>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</si>
  <si>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</si>
  <si>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</si>
  <si>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</si>
  <si>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</si>
  <si>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</si>
  <si>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</si>
  <si>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</si>
  <si>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</si>
  <si>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</si>
  <si>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</si>
  <si>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</si>
  <si>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</si>
  <si>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</si>
  <si>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</si>
  <si>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</si>
  <si>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</si>
  <si>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</si>
  <si>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</si>
  <si>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</si>
  <si>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</si>
  <si>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</si>
  <si>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</si>
  <si>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</si>
  <si>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</si>
  <si>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</si>
  <si>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</si>
  <si>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</si>
  <si>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</si>
  <si>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</si>
  <si>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</si>
  <si>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</si>
  <si>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</si>
  <si>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</si>
  <si>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</si>
  <si>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</si>
  <si>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</si>
  <si>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</si>
  <si>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</si>
  <si>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</si>
  <si>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</si>
  <si>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</si>
  <si>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</si>
  <si>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</si>
  <si>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</si>
  <si>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</si>
  <si>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</si>
  <si>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</si>
  <si>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</si>
  <si>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</si>
  <si>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</si>
  <si>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</si>
  <si>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</si>
  <si>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</si>
  <si>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</si>
  <si>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</si>
  <si>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</si>
  <si>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</si>
  <si>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</si>
  <si>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</si>
  <si>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</si>
  <si>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</si>
  <si>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</si>
  <si>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</si>
  <si>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</si>
  <si>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</si>
  <si>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</si>
  <si>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</si>
  <si>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</si>
  <si>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</si>
  <si>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</si>
  <si>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</si>
  <si>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</si>
  <si>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</si>
  <si>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</si>
  <si>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</si>
  <si>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</si>
  <si>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</si>
  <si>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</si>
  <si>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</si>
  <si>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</si>
  <si>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</si>
  <si>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</si>
  <si>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</si>
  <si>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</si>
  <si>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</si>
  <si>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</si>
  <si>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</si>
  <si>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</si>
  <si>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</si>
  <si>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</si>
  <si>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</si>
  <si>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</si>
  <si>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</si>
  <si>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</si>
  <si>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</si>
  <si>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</si>
  <si>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</si>
  <si>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</si>
  <si>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</si>
  <si>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</si>
  <si>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</si>
  <si>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</si>
  <si>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</si>
  <si>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</si>
  <si>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</si>
  <si>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</si>
  <si>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</si>
  <si>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</si>
  <si>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</si>
  <si>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</si>
  <si>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</si>
  <si>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</si>
  <si>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</si>
  <si>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</si>
  <si>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</si>
  <si>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</si>
  <si>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</si>
  <si>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</si>
  <si>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</si>
  <si>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</si>
  <si>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</si>
  <si>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</si>
  <si>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</si>
  <si>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</si>
  <si>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</si>
  <si>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</si>
  <si>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</si>
  <si>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</si>
  <si>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</si>
  <si>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</si>
  <si>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</si>
  <si>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</si>
  <si>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</si>
  <si>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</si>
  <si>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</si>
  <si>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</si>
  <si>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</si>
  <si>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</si>
  <si>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</si>
  <si>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</si>
  <si>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</si>
  <si>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</si>
  <si>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</si>
  <si>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</si>
  <si>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</si>
  <si>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</si>
  <si>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</si>
  <si>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</si>
  <si>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</si>
  <si>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</si>
  <si>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</si>
  <si>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</si>
  <si>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</si>
  <si>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</si>
  <si>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</si>
  <si>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</si>
  <si>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</si>
  <si>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</si>
  <si>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</si>
  <si>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</si>
  <si>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</si>
  <si>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</si>
  <si>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</si>
  <si>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</si>
  <si>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</si>
  <si>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</si>
  <si>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</si>
  <si>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</si>
  <si>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</si>
  <si>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</si>
  <si>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</si>
  <si>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</si>
  <si>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</si>
  <si>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</si>
  <si>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</si>
  <si>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</si>
  <si>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</si>
  <si>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</si>
  <si>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</si>
  <si>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</si>
  <si>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</si>
  <si>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</si>
  <si>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</si>
  <si>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</si>
  <si>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</si>
  <si>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</si>
  <si>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</si>
  <si>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</si>
  <si>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</si>
  <si>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</si>
  <si>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</si>
  <si>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</si>
  <si>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</si>
  <si>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</si>
  <si>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</si>
  <si>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</si>
  <si>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</si>
  <si>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</si>
  <si>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</si>
  <si>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</si>
  <si>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</si>
  <si>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</si>
  <si>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</si>
  <si>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</si>
  <si>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</si>
  <si>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</si>
  <si>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</si>
  <si>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</si>
  <si>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</si>
  <si>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</si>
  <si>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</si>
  <si>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</si>
  <si>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</si>
  <si>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</si>
  <si>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</si>
  <si>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</si>
  <si>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</si>
  <si>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</si>
  <si>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</si>
  <si>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</si>
  <si>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</si>
  <si>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</si>
  <si>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</si>
  <si>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</si>
  <si>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</si>
  <si>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</si>
  <si>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</si>
  <si>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</si>
  <si>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</si>
  <si>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</si>
  <si>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</si>
  <si>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</si>
  <si>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</si>
  <si>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</si>
  <si>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</si>
  <si>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</si>
  <si>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</si>
  <si>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</si>
  <si>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</si>
  <si>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</si>
  <si>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</si>
  <si>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</si>
  <si>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</si>
  <si>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</si>
  <si>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</si>
  <si>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</si>
  <si>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</si>
  <si>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</si>
  <si>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</si>
  <si>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</si>
  <si>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</si>
  <si>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</si>
  <si>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</si>
  <si>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</si>
  <si>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</si>
  <si>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</si>
  <si>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</si>
  <si>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</si>
  <si>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</si>
  <si>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</si>
  <si>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</si>
  <si>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</si>
  <si>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</si>
  <si>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</si>
  <si>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</si>
  <si>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</si>
  <si>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</si>
  <si>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</si>
  <si>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</si>
  <si>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</si>
  <si>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</si>
  <si>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</si>
  <si>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</si>
  <si>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</si>
  <si>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</si>
  <si>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</si>
  <si>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</si>
  <si>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</si>
  <si>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</si>
  <si>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</si>
  <si>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</si>
  <si>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</si>
  <si>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</si>
  <si>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</si>
  <si>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</si>
  <si>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</si>
  <si>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</si>
  <si>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</si>
  <si>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</si>
  <si>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</si>
  <si>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</si>
  <si>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</si>
  <si>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</si>
  <si>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</si>
  <si>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</si>
  <si>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</si>
  <si>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</si>
  <si>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</si>
  <si>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</si>
  <si>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</si>
  <si>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</si>
  <si>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</si>
  <si>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</si>
  <si>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</si>
  <si>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</si>
  <si>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</si>
  <si>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</si>
  <si>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</si>
  <si>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</si>
  <si>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</si>
  <si>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</si>
  <si>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</si>
  <si>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</si>
  <si>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</si>
  <si>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</si>
  <si>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</si>
  <si>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</si>
  <si>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</si>
  <si>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</si>
  <si>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</si>
  <si>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</si>
  <si>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</si>
  <si>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</si>
  <si>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</si>
  <si>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</si>
  <si>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</si>
  <si>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</si>
  <si>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</si>
  <si>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</si>
  <si>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</si>
  <si>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</si>
  <si>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</si>
  <si>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</si>
  <si>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</si>
  <si>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</si>
  <si>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</si>
  <si>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</si>
  <si>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</si>
  <si>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</si>
  <si>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</si>
  <si>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</si>
  <si>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</si>
  <si>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</si>
  <si>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</si>
  <si>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</si>
  <si>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</si>
  <si>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</si>
  <si>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</si>
  <si>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</si>
  <si>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</si>
  <si>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</si>
  <si>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</si>
  <si>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</si>
  <si>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</si>
  <si>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</si>
  <si>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</si>
  <si>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</si>
  <si>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</si>
  <si>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</si>
  <si>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</si>
  <si>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</si>
  <si>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</si>
  <si>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</si>
  <si>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</si>
  <si>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</si>
  <si>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</si>
  <si>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</si>
  <si>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</si>
  <si>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</si>
  <si>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</si>
  <si>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</si>
  <si>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</si>
  <si>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</si>
  <si>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</si>
  <si>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</si>
  <si>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</si>
  <si>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</si>
  <si>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</si>
  <si>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</si>
  <si>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</si>
  <si>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</si>
  <si>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</si>
  <si>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</si>
  <si>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</si>
  <si>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</si>
  <si>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</si>
  <si>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</si>
  <si>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</si>
  <si>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</si>
  <si>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</si>
  <si>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</si>
  <si>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</si>
  <si>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</si>
  <si>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</si>
  <si>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</si>
  <si>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</si>
  <si>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</si>
  <si>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</si>
  <si>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</si>
  <si>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</si>
  <si>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</si>
  <si>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</si>
  <si>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</si>
  <si>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</si>
  <si>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</si>
  <si>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</si>
  <si>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</si>
  <si>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</si>
  <si>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</si>
  <si>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</si>
  <si>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</si>
  <si>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</si>
  <si>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</si>
  <si>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</si>
  <si>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</si>
  <si>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</si>
  <si>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</si>
  <si>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</si>
  <si>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</si>
  <si>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</si>
  <si>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</si>
  <si>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</si>
  <si>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</si>
  <si>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</si>
  <si>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</si>
  <si>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</si>
  <si>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</si>
  <si>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</si>
  <si>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</si>
  <si>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</si>
  <si>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</si>
  <si>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</si>
  <si>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</si>
  <si>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</si>
  <si>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</si>
  <si>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</si>
  <si>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</si>
  <si>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</si>
  <si>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</si>
  <si>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</si>
  <si>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</si>
  <si>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</si>
  <si>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</si>
  <si>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</si>
  <si>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</si>
  <si>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</si>
  <si>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</si>
  <si>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</si>
  <si>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</si>
  <si>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</si>
  <si>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</si>
  <si>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</si>
  <si>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</si>
  <si>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</si>
  <si>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</si>
  <si>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</si>
  <si>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</si>
  <si>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</si>
  <si>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</si>
  <si>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</si>
  <si>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</si>
  <si>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</si>
  <si>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</si>
  <si>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</si>
  <si>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</si>
  <si>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</si>
  <si>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</si>
  <si>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</si>
  <si>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</si>
  <si>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</si>
  <si>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</si>
  <si>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</si>
  <si>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</si>
  <si>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</si>
  <si>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</si>
  <si>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</si>
  <si>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</si>
  <si>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</si>
  <si>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</si>
  <si>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</si>
  <si>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</si>
  <si>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</si>
  <si>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</si>
  <si>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</si>
  <si>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</si>
  <si>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</si>
  <si>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</si>
  <si>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</si>
  <si>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</si>
  <si>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</si>
  <si>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</si>
  <si>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</si>
  <si>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</si>
  <si>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</si>
  <si>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</si>
  <si>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</si>
  <si>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</si>
  <si>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</si>
  <si>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</si>
  <si>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</si>
  <si>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</si>
  <si>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</si>
  <si>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</si>
  <si>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</si>
  <si>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</si>
  <si>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</si>
  <si>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</si>
  <si>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</si>
  <si>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</si>
  <si>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</si>
  <si>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</si>
  <si>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</si>
  <si>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</si>
  <si>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</si>
  <si>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</si>
  <si>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</si>
  <si>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</si>
  <si>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</si>
  <si>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</si>
  <si>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</si>
  <si>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</si>
  <si>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</si>
  <si>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</si>
  <si>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</si>
  <si>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</si>
  <si>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</si>
  <si>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</si>
  <si>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</si>
  <si>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</si>
  <si>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</si>
  <si>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</si>
  <si>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</si>
  <si>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</si>
  <si>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</si>
  <si>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</si>
  <si>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</si>
  <si>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</si>
  <si>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</si>
  <si>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</si>
  <si>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</si>
  <si>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</si>
  <si>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</si>
  <si>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</si>
  <si>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</si>
  <si>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</si>
  <si>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</si>
  <si>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</si>
  <si>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</si>
  <si>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</si>
  <si>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</si>
  <si>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</si>
  <si>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</si>
  <si>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</si>
  <si>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</si>
  <si>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</si>
  <si>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</si>
  <si>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</si>
  <si>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</si>
  <si>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</si>
  <si>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</si>
  <si>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</si>
  <si>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</si>
  <si>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</si>
  <si>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</si>
  <si>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</si>
  <si>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</si>
  <si>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</si>
  <si>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</si>
  <si>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</si>
  <si>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</si>
  <si>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</si>
  <si>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</si>
  <si>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</si>
  <si>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</si>
  <si>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</si>
  <si>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</si>
  <si>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</si>
  <si>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</si>
  <si>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</si>
  <si>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</si>
  <si>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</si>
  <si>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</si>
  <si>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</si>
  <si>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</si>
  <si>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</si>
  <si>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</si>
  <si>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</si>
  <si>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</si>
  <si>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</si>
  <si>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</si>
  <si>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</si>
  <si>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</si>
  <si>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</si>
  <si>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</si>
  <si>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</si>
  <si>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</si>
  <si>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</si>
  <si>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</si>
  <si>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</si>
  <si>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</si>
  <si>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</si>
  <si>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</si>
  <si>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</si>
  <si>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</si>
  <si>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</si>
  <si>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</si>
  <si>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</si>
  <si>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</si>
  <si>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</si>
  <si>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</si>
  <si>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</si>
  <si>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</si>
  <si>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</si>
  <si>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</si>
  <si>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</si>
  <si>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</si>
  <si>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</si>
  <si>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</si>
  <si>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</si>
  <si>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</si>
  <si>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</si>
  <si>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</si>
  <si>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</si>
  <si>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</si>
  <si>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</si>
  <si>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</si>
  <si>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</si>
  <si>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</si>
  <si>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</si>
  <si>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</si>
  <si>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</si>
  <si>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</si>
  <si>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</si>
  <si>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</si>
  <si>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</si>
  <si>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</si>
  <si>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</si>
  <si>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</si>
  <si>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</si>
  <si>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</si>
  <si>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</si>
  <si>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</si>
  <si>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</si>
  <si>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</si>
  <si>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</si>
  <si>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</si>
  <si>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</si>
  <si>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</si>
  <si>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</si>
  <si>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</si>
  <si>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</si>
  <si>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</si>
  <si>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</si>
  <si>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</si>
  <si>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</si>
  <si>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</si>
  <si>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</si>
  <si>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</si>
  <si>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</si>
  <si>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</si>
  <si>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</si>
  <si>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</si>
  <si>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</si>
  <si>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</si>
  <si>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</si>
  <si>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</si>
  <si>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</si>
  <si>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</si>
  <si>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</si>
  <si>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</si>
  <si>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</si>
  <si>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</si>
  <si>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</si>
  <si>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</si>
  <si>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</si>
  <si>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</si>
  <si>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</si>
  <si>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</si>
  <si>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</si>
  <si>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</si>
  <si>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</si>
  <si>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</si>
  <si>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</si>
  <si>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</si>
  <si>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</si>
  <si>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</si>
  <si>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</si>
  <si>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</si>
  <si>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</si>
  <si>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</si>
  <si>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</si>
  <si>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</si>
  <si>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</si>
  <si>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</si>
  <si>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</si>
  <si>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</si>
  <si>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</si>
  <si>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</si>
  <si>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</si>
  <si>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</si>
  <si>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</si>
  <si>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</si>
  <si>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</si>
  <si>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</si>
  <si>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</si>
  <si>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</si>
  <si>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</si>
  <si>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</si>
  <si>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</si>
  <si>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</si>
  <si>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</si>
  <si>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</si>
  <si>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</si>
  <si>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</si>
  <si>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</si>
  <si>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</si>
  <si>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</si>
  <si>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</si>
  <si>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</si>
  <si>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</si>
  <si>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</si>
  <si>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</si>
  <si>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</si>
  <si>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</si>
  <si>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</si>
  <si>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</si>
  <si>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</si>
  <si>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</si>
  <si>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</si>
  <si>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</si>
  <si>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</si>
  <si>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</si>
  <si>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</si>
  <si>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</si>
  <si>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</si>
  <si>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</si>
  <si>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</si>
  <si>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</si>
  <si>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</si>
  <si>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</si>
  <si>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</si>
  <si>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</si>
  <si>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</si>
  <si>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</si>
  <si>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</si>
  <si>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</si>
  <si>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</si>
  <si>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</si>
  <si>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</si>
  <si>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</si>
  <si>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</si>
  <si>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</si>
  <si>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</si>
  <si>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</si>
  <si>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</si>
  <si>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</si>
  <si>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</si>
  <si>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</si>
  <si>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</si>
  <si>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</si>
  <si>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</si>
  <si>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</si>
  <si>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</si>
  <si>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</si>
  <si>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</si>
  <si>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</si>
  <si>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</si>
  <si>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</si>
  <si>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</si>
  <si>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</si>
  <si>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</si>
  <si>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</si>
  <si>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</si>
  <si>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</si>
  <si>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</si>
  <si>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</si>
  <si>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</si>
  <si>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</si>
  <si>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</si>
  <si>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</si>
  <si>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</si>
  <si>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</si>
  <si>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</si>
  <si>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</si>
  <si>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</si>
  <si>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</si>
  <si>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</si>
  <si>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</si>
  <si>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</si>
  <si>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</si>
  <si>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</si>
  <si>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</si>
  <si>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</si>
  <si>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</si>
  <si>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</si>
  <si>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</si>
  <si>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</si>
  <si>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</si>
  <si>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</si>
  <si>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</si>
  <si>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</si>
  <si>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</si>
  <si>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</si>
  <si>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</si>
  <si>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</si>
  <si>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</si>
  <si>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</si>
  <si>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</si>
  <si>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</si>
  <si>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</si>
  <si>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</si>
  <si>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</si>
  <si>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</si>
  <si>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</si>
  <si>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</si>
  <si>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</si>
  <si>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</si>
  <si>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</si>
  <si>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</si>
  <si>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</si>
  <si>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</si>
  <si>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</si>
  <si>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</si>
  <si>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</si>
  <si>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</si>
  <si>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</si>
  <si>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</si>
  <si>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</si>
  <si>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</si>
  <si>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</si>
  <si>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</si>
  <si>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</si>
  <si>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</si>
  <si>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</si>
  <si>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</si>
  <si>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</si>
  <si>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</si>
  <si>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</si>
  <si>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</si>
  <si>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</si>
  <si>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</si>
  <si>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</si>
  <si>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</si>
  <si>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</si>
  <si>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</si>
  <si>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</si>
  <si>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</si>
  <si>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</si>
  <si>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</si>
  <si>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</si>
  <si>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</si>
  <si>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</si>
  <si>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</si>
  <si>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</si>
  <si>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</si>
  <si>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</si>
  <si>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</si>
  <si>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</si>
  <si>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</si>
  <si>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</si>
  <si>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</si>
  <si>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</si>
  <si>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</si>
  <si>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</si>
  <si>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</si>
  <si>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</si>
  <si>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</si>
  <si>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</si>
  <si>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</si>
  <si>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</si>
  <si>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</si>
  <si>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</si>
  <si>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</si>
  <si>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</si>
  <si>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</si>
  <si>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</si>
  <si>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</si>
  <si>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</si>
  <si>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</si>
  <si>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</si>
  <si>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</si>
  <si>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</si>
  <si>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</si>
  <si>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</si>
  <si>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</si>
  <si>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</si>
  <si>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</si>
  <si>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</si>
  <si>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</si>
  <si>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</si>
  <si>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</si>
  <si>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</si>
  <si>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</si>
  <si>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</si>
  <si>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</si>
  <si>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</si>
  <si>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</si>
  <si>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</si>
  <si>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</si>
  <si>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</si>
  <si>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</si>
  <si>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</si>
  <si>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</si>
  <si>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</si>
  <si>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</si>
  <si>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</si>
  <si>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</si>
  <si>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</si>
  <si>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</si>
  <si>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</si>
  <si>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</si>
  <si>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</si>
  <si>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</si>
  <si>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</si>
  <si>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</si>
  <si>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</si>
  <si>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</si>
  <si>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</si>
  <si>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</si>
  <si>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</si>
  <si>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</si>
  <si>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</si>
  <si>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</si>
  <si>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</si>
  <si>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</si>
  <si>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</si>
  <si>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</si>
  <si>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</si>
  <si>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</si>
  <si>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</si>
  <si>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</si>
  <si>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</si>
  <si>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</si>
  <si>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</si>
  <si>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</si>
  <si>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</si>
  <si>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</si>
  <si>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</si>
  <si>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</si>
  <si>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</si>
  <si>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</si>
  <si>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</si>
  <si>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</si>
  <si>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</si>
  <si>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</si>
  <si>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</si>
  <si>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</si>
  <si>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</si>
  <si>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</si>
  <si>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</si>
  <si>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</si>
  <si>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</si>
  <si>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</si>
  <si>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</si>
  <si>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</si>
  <si>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</si>
  <si>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</si>
  <si>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</si>
  <si>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</si>
  <si>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</si>
  <si>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</si>
  <si>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</si>
  <si>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</si>
  <si>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</si>
  <si>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</si>
  <si>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</si>
  <si>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</si>
  <si>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</si>
  <si>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</si>
  <si>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</si>
  <si>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</si>
  <si>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</si>
  <si>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</si>
  <si>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</si>
  <si>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</si>
  <si>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</si>
  <si>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</si>
  <si>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</si>
  <si>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</si>
  <si>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</si>
  <si>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</si>
  <si>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</si>
  <si>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</si>
  <si>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</si>
  <si>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</si>
  <si>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</si>
  <si>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</si>
  <si>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</si>
  <si>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</si>
  <si>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</si>
  <si>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</si>
  <si>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</si>
  <si>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</si>
  <si>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</si>
  <si>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</si>
  <si>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</si>
  <si>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</si>
  <si>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</si>
  <si>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</si>
  <si>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</si>
  <si>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</si>
  <si>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</si>
  <si>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</si>
  <si>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</si>
  <si>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</si>
  <si>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</si>
  <si>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</si>
  <si>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</si>
  <si>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</si>
  <si>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</si>
  <si>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</si>
  <si>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</si>
  <si>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</si>
  <si>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</si>
  <si>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</si>
  <si>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</si>
  <si>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</si>
  <si>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</si>
  <si>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</si>
  <si>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</si>
  <si>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</si>
  <si>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</si>
  <si>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</si>
  <si>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</si>
  <si>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</si>
  <si>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</si>
  <si>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</si>
  <si>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</si>
  <si>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</si>
  <si>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</si>
  <si>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</si>
  <si>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</si>
  <si>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</si>
  <si>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</si>
  <si>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</si>
  <si>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</si>
  <si>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</si>
  <si>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</si>
  <si>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</si>
  <si>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</si>
  <si>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</si>
  <si>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</si>
  <si>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</si>
  <si>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</si>
  <si>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</si>
  <si>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</si>
  <si>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</si>
  <si>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</si>
  <si>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</si>
  <si>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</si>
  <si>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</si>
  <si>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</si>
  <si>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</si>
  <si>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</si>
  <si>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</si>
  <si>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</si>
  <si>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</si>
  <si>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</si>
  <si>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</si>
  <si>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</si>
  <si>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</si>
  <si>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</si>
  <si>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</si>
  <si>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</si>
  <si>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</si>
  <si>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</si>
  <si>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</si>
  <si>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</si>
  <si>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</si>
  <si>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</si>
  <si>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</si>
  <si>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</si>
  <si>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</si>
  <si>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</si>
  <si>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</si>
  <si>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</si>
  <si>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</si>
  <si>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</si>
  <si>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</si>
  <si>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</si>
  <si>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</si>
  <si>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</si>
  <si>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</si>
  <si>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</si>
  <si>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</si>
  <si>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</si>
  <si>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</si>
  <si>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</si>
  <si>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</si>
  <si>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</si>
  <si>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</si>
  <si>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</si>
  <si>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</si>
  <si>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</si>
  <si>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</si>
  <si>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</si>
  <si>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</si>
  <si>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</si>
  <si>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</si>
  <si>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</si>
  <si>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</si>
  <si>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</si>
  <si>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</si>
  <si>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</si>
  <si>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</si>
  <si>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</si>
  <si>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</si>
  <si>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</si>
  <si>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</si>
  <si>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</si>
  <si>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</si>
  <si>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</si>
  <si>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</si>
  <si>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</si>
  <si>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</si>
  <si>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</si>
  <si>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</si>
  <si>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</si>
  <si>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</si>
  <si>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</si>
  <si>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</si>
  <si>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</si>
  <si>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</si>
  <si>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</si>
  <si>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</si>
  <si>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</si>
  <si>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</si>
  <si>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</si>
  <si>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</si>
  <si>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</si>
  <si>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</si>
  <si>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</si>
  <si>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</si>
  <si>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</si>
  <si>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</si>
  <si>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</si>
  <si>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</si>
  <si>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</si>
  <si>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</si>
  <si>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</si>
  <si>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</si>
  <si>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</si>
  <si>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</si>
  <si>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</si>
  <si>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</si>
  <si>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</si>
  <si>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</si>
  <si>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</si>
  <si>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</si>
  <si>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</si>
  <si>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</si>
  <si>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</si>
  <si>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</si>
  <si>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</si>
  <si>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</si>
  <si>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</si>
  <si>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</si>
  <si>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</si>
  <si>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</si>
  <si>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</si>
  <si>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</si>
  <si>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</si>
  <si>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</si>
  <si>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</si>
  <si>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</si>
  <si>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</si>
  <si>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</si>
  <si>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</si>
  <si>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</si>
  <si>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</si>
  <si>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</si>
  <si>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</si>
  <si>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</si>
  <si>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</si>
  <si>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</si>
  <si>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</si>
  <si>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</si>
  <si>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</si>
  <si>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</si>
  <si>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</si>
  <si>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</si>
  <si>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</si>
  <si>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</si>
  <si>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</si>
  <si>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</si>
  <si>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</si>
  <si>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</si>
  <si>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</si>
  <si>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</si>
  <si>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</si>
  <si>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</si>
  <si>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</si>
  <si>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</si>
  <si>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</si>
  <si>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</si>
  <si>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</si>
  <si>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</si>
  <si>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</si>
  <si>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</si>
  <si>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</si>
  <si>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</si>
  <si>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</si>
  <si>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</si>
  <si>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</si>
  <si>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</si>
  <si>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</si>
  <si>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</si>
  <si>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</si>
  <si>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</si>
  <si>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</si>
  <si>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</si>
  <si>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</si>
  <si>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</si>
  <si>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</si>
  <si>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</si>
  <si>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</si>
  <si>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</si>
  <si>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</si>
  <si>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</si>
  <si>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</si>
  <si>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</si>
  <si>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</si>
  <si>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</si>
  <si>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</si>
  <si>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</si>
  <si>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</si>
  <si>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</si>
  <si>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</si>
  <si>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</si>
  <si>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</si>
  <si>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</si>
  <si>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</si>
  <si>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</si>
  <si>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</si>
  <si>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</si>
  <si>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</si>
  <si>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</si>
  <si>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</si>
  <si>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</si>
  <si>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</si>
  <si>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</si>
  <si>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</si>
  <si>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</si>
  <si>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</si>
  <si>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</si>
  <si>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</si>
  <si>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</si>
  <si>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</si>
  <si>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</si>
  <si>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</si>
  <si>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</si>
  <si>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</si>
  <si>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</si>
  <si>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</si>
  <si>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</si>
  <si>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</si>
  <si>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</si>
  <si>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</si>
  <si>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</si>
  <si>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</si>
  <si>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</si>
  <si>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</si>
  <si>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</si>
  <si>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</si>
  <si>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</si>
  <si>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</si>
  <si>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</si>
  <si>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</si>
  <si>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</si>
  <si>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</si>
  <si>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</si>
  <si>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</si>
  <si>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</si>
  <si>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</si>
  <si>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</si>
  <si>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</si>
  <si>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</si>
  <si>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</si>
  <si>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</si>
  <si>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</si>
  <si>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</si>
  <si>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</si>
  <si>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</si>
  <si>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</si>
  <si>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</si>
  <si>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</si>
  <si>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</si>
  <si>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</si>
  <si>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</si>
  <si>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</si>
  <si>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</si>
  <si>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</si>
  <si>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</si>
  <si>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</si>
  <si>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</si>
  <si>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</si>
  <si>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</si>
  <si>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</si>
  <si>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</si>
  <si>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</si>
  <si>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</si>
  <si>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</si>
  <si>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</si>
  <si>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</si>
  <si>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</si>
  <si>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</si>
  <si>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</si>
  <si>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</si>
  <si>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</si>
  <si>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</si>
  <si>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</si>
  <si>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</si>
  <si>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</si>
  <si>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</si>
  <si>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</si>
  <si>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</si>
  <si>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</si>
  <si>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</si>
  <si>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</si>
  <si>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</si>
  <si>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</si>
  <si>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</si>
  <si>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</si>
  <si>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</si>
  <si>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</si>
  <si>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</si>
  <si>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</si>
  <si>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</si>
  <si>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</si>
  <si>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</si>
  <si>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</si>
  <si>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</si>
  <si>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</si>
  <si>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</si>
  <si>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</si>
  <si>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</si>
  <si>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</si>
  <si>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</si>
  <si>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</si>
  <si>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</si>
  <si>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</si>
  <si>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</si>
  <si>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</si>
  <si>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</si>
  <si>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</si>
  <si>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</si>
  <si>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</si>
  <si>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</si>
  <si>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</si>
  <si>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</si>
  <si>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</si>
  <si>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</si>
  <si>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</si>
  <si>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</si>
  <si>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</si>
  <si>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</si>
  <si>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</si>
  <si>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</si>
  <si>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</si>
  <si>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</si>
  <si>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</si>
  <si>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</si>
  <si>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</si>
  <si>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</si>
  <si>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</si>
  <si>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</si>
  <si>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</si>
  <si>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</si>
  <si>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</si>
  <si>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</si>
  <si>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</si>
  <si>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</si>
  <si>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</si>
  <si>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</si>
  <si>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</si>
  <si>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</si>
  <si>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</si>
  <si>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</si>
  <si>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</si>
  <si>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</si>
  <si>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</si>
  <si>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</si>
  <si>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</si>
  <si>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</si>
  <si>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</si>
  <si>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</si>
  <si>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</si>
  <si>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</si>
  <si>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</si>
  <si>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</si>
  <si>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</si>
  <si>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</si>
  <si>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</si>
  <si>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</si>
  <si>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</si>
  <si>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</si>
  <si>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</si>
  <si>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</si>
  <si>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</si>
  <si>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</si>
  <si>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</si>
  <si>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</si>
  <si>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</si>
  <si>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</si>
  <si>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</si>
  <si>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</si>
  <si>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</si>
  <si>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</si>
  <si>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</si>
  <si>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</si>
  <si>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</si>
  <si>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</si>
  <si>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</si>
  <si>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</si>
  <si>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</si>
  <si>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</si>
  <si>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</si>
  <si>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</si>
  <si>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</si>
  <si>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</si>
  <si>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</si>
  <si>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</si>
  <si>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</si>
  <si>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</si>
  <si>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</si>
  <si>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</si>
  <si>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</si>
  <si>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</si>
  <si>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</si>
  <si>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</si>
  <si>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</si>
  <si>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</si>
  <si>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</si>
  <si>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</si>
  <si>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</si>
  <si>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</si>
  <si>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</si>
  <si>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</si>
  <si>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</si>
  <si>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</si>
  <si>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</si>
  <si>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</si>
  <si>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</si>
  <si>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</si>
  <si>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</si>
  <si>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</si>
  <si>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</si>
  <si>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</si>
  <si>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</si>
  <si>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</si>
  <si>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</si>
  <si>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</si>
  <si>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</si>
  <si>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</si>
  <si>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</si>
  <si>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</si>
  <si>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</si>
  <si>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</si>
  <si>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</si>
  <si>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</si>
  <si>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</si>
  <si>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</si>
  <si>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</si>
  <si>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</si>
  <si>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</si>
  <si>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</si>
  <si>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</si>
  <si>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</si>
  <si>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</si>
  <si>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</si>
  <si>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</si>
  <si>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</si>
  <si>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</si>
  <si>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</si>
  <si>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</si>
  <si>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</si>
  <si>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</si>
  <si>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</si>
  <si>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</si>
  <si>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</si>
  <si>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</si>
  <si>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</si>
  <si>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</si>
  <si>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</si>
  <si>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</si>
  <si>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</si>
  <si>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</si>
  <si>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</si>
  <si>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</si>
  <si>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</si>
  <si>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</si>
  <si>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</si>
  <si>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</si>
  <si>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</si>
  <si>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</si>
  <si>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</si>
  <si>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</si>
  <si>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</si>
  <si>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</si>
  <si>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</si>
  <si>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</si>
  <si>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</si>
  <si>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</si>
  <si>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</si>
  <si>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</si>
  <si>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</si>
  <si>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</si>
  <si>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</si>
  <si>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</si>
  <si>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</si>
  <si>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</si>
  <si>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</si>
  <si>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</si>
  <si>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</si>
  <si>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</si>
  <si>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</si>
  <si>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</si>
  <si>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</si>
  <si>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</si>
  <si>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</si>
  <si>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</si>
  <si>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</si>
  <si>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</si>
  <si>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</si>
  <si>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</si>
  <si>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</si>
  <si>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</si>
  <si>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</si>
  <si>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</si>
  <si>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</si>
  <si>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</si>
  <si>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</si>
  <si>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</si>
  <si>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</si>
  <si>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</si>
  <si>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</si>
  <si>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</si>
  <si>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</si>
  <si>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</si>
  <si>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</si>
  <si>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</si>
  <si>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</si>
  <si>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</si>
  <si>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</si>
  <si>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</si>
  <si>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</si>
  <si>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</si>
  <si>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</si>
  <si>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</si>
  <si>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</si>
  <si>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</si>
  <si>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</si>
  <si>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</si>
  <si>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</si>
  <si>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</si>
  <si>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</si>
  <si>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</si>
  <si>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</si>
  <si>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</si>
  <si>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</si>
  <si>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</si>
  <si>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</si>
  <si>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</si>
  <si>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</si>
  <si>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</si>
  <si>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</si>
  <si>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</si>
  <si>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</si>
  <si>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</si>
  <si>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</si>
  <si>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</si>
  <si>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</si>
  <si>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</si>
  <si>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</si>
  <si>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</si>
  <si>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</si>
  <si>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</si>
  <si>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</si>
  <si>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</si>
  <si>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</si>
  <si>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</si>
  <si>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</si>
  <si>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</si>
  <si>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</si>
  <si>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</si>
  <si>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</si>
  <si>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</si>
  <si>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</si>
  <si>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</si>
  <si>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</si>
  <si>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</si>
  <si>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</si>
  <si>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</si>
  <si>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</si>
  <si>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</si>
  <si>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</si>
  <si>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</si>
  <si>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</si>
  <si>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</si>
  <si>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</si>
  <si>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</si>
  <si>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</si>
  <si>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</si>
  <si>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</si>
  <si>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</si>
  <si>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</si>
  <si>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</si>
  <si>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</si>
  <si>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</si>
  <si>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</si>
  <si>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</si>
  <si>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</si>
  <si>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</si>
  <si>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</si>
  <si>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</si>
  <si>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</si>
  <si>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</si>
  <si>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</si>
  <si>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</si>
  <si>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</si>
  <si>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</si>
  <si>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</si>
  <si>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</si>
  <si>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</si>
  <si>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</si>
  <si>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</si>
  <si>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</si>
  <si>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</si>
  <si>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</si>
  <si>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</si>
  <si>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</si>
  <si>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</si>
  <si>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</si>
  <si>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</si>
  <si>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</si>
  <si>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</si>
  <si>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</si>
  <si>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</si>
  <si>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</si>
  <si>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</si>
  <si>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</si>
  <si>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</si>
  <si>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</si>
  <si>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</si>
  <si>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</si>
  <si>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</si>
  <si>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</si>
  <si>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</si>
  <si>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</si>
  <si>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</si>
  <si>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</si>
  <si>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</si>
  <si>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</si>
  <si>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</si>
  <si>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</si>
  <si>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</si>
  <si>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</si>
  <si>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</si>
  <si>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</si>
  <si>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</si>
  <si>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</si>
  <si>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</si>
  <si>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</si>
  <si>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</si>
  <si>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</si>
  <si>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</si>
  <si>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</si>
  <si>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</si>
  <si>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</si>
  <si>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</si>
  <si>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</si>
  <si>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</si>
  <si>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</si>
  <si>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</si>
  <si>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</si>
  <si>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</si>
  <si>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</si>
  <si>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</si>
  <si>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</si>
  <si>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</si>
  <si>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</si>
  <si>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</si>
  <si>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</si>
  <si>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</si>
  <si>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</si>
  <si>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</si>
  <si>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</si>
  <si>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</si>
  <si>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</si>
  <si>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</si>
  <si>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</si>
  <si>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</si>
  <si>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</si>
  <si>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</si>
  <si>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</si>
  <si>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</si>
  <si>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</si>
  <si>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</si>
  <si>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</si>
  <si>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</si>
  <si>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</si>
  <si>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</si>
  <si>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</si>
  <si>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</si>
  <si>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</si>
  <si>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</si>
  <si>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</si>
  <si>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</si>
  <si>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</si>
  <si>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</si>
  <si>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</si>
  <si>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</si>
  <si>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</si>
  <si>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</si>
  <si>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</si>
  <si>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</si>
  <si>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</si>
  <si>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</si>
  <si>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</si>
  <si>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</si>
  <si>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</si>
  <si>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</si>
  <si>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</si>
  <si>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</si>
  <si>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</si>
  <si>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</si>
  <si>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</si>
  <si>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</si>
  <si>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</si>
  <si>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</si>
  <si>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</si>
  <si>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</si>
  <si>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</si>
  <si>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</si>
  <si>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</si>
  <si>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</si>
  <si>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</si>
  <si>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</si>
  <si>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</si>
  <si>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</si>
  <si>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</si>
  <si>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</si>
  <si>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</si>
  <si>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</si>
  <si>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</si>
  <si>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</si>
  <si>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</si>
  <si>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</si>
  <si>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</si>
  <si>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</si>
  <si>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</si>
  <si>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</si>
  <si>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</si>
  <si>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</si>
  <si>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</si>
  <si>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</si>
  <si>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</si>
  <si>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</si>
  <si>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</si>
  <si>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</si>
  <si>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</si>
  <si>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</si>
  <si>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</si>
  <si>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</si>
  <si>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</si>
  <si>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</si>
  <si>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</si>
  <si>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</si>
  <si>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</si>
  <si>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</si>
  <si>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</si>
  <si>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</si>
  <si>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</si>
  <si>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</si>
  <si>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</si>
  <si>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</si>
  <si>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</si>
  <si>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</si>
  <si>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</si>
  <si>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</si>
  <si>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</si>
  <si>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</si>
  <si>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</si>
  <si>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</si>
  <si>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</si>
  <si>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</si>
  <si>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</si>
  <si>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</si>
  <si>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</si>
  <si>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</si>
  <si>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</si>
  <si>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</si>
  <si>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</si>
  <si>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</si>
  <si>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</si>
  <si>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</si>
  <si>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</si>
  <si>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</si>
  <si>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</si>
  <si>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</si>
  <si>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</si>
  <si>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</si>
  <si>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</si>
  <si>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</si>
  <si>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</si>
  <si>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</si>
  <si>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</si>
  <si>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</si>
  <si>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</si>
  <si>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</si>
  <si>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</si>
  <si>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</si>
  <si>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</si>
  <si>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</si>
  <si>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</si>
  <si>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</si>
  <si>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</si>
  <si>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</si>
  <si>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</si>
  <si>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</si>
  <si>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</si>
  <si>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</si>
  <si>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</si>
  <si>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</si>
  <si>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</si>
  <si>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</si>
  <si>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</si>
  <si>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</si>
  <si>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</si>
  <si>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</si>
  <si>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</si>
  <si>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</si>
  <si>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</si>
  <si>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</si>
  <si>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</si>
  <si>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</si>
  <si>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</si>
  <si>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</si>
  <si>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</si>
  <si>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</si>
  <si>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</si>
  <si>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</si>
  <si>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</si>
  <si>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</si>
  <si>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</si>
  <si>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</si>
  <si>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</si>
  <si>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</si>
  <si>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</si>
  <si>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</si>
  <si>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</si>
  <si>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</si>
  <si>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</si>
  <si>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</si>
  <si>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</si>
  <si>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</si>
  <si>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</si>
  <si>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</si>
  <si>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</si>
  <si>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</si>
  <si>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</si>
  <si>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</si>
  <si>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</si>
  <si>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</si>
  <si>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</si>
  <si>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</si>
  <si>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</si>
  <si>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</si>
  <si>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</si>
  <si>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</si>
  <si>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</si>
  <si>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</si>
  <si>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</si>
  <si>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</si>
  <si>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</si>
  <si>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</si>
  <si>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</si>
  <si>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</si>
  <si>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</si>
  <si>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</si>
  <si>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</si>
  <si>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</si>
  <si>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</si>
  <si>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</si>
  <si>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</si>
  <si>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</si>
  <si>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</si>
  <si>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</si>
  <si>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</si>
  <si>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</si>
  <si>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</si>
  <si>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</si>
  <si>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</si>
  <si>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</si>
  <si>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</si>
  <si>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</si>
  <si>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</si>
  <si>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</si>
  <si>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</si>
  <si>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</si>
  <si>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</si>
  <si>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</si>
  <si>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</si>
  <si>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</si>
  <si>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</si>
  <si>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</si>
  <si>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</si>
  <si>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</si>
  <si>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</si>
  <si>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</si>
  <si>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</si>
  <si>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</si>
  <si>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</si>
  <si>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</si>
  <si>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</si>
  <si>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</si>
  <si>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</si>
  <si>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</si>
  <si>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</si>
  <si>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</si>
  <si>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</si>
  <si>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</si>
  <si>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</si>
  <si>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</si>
  <si>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</si>
  <si>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</si>
  <si>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</si>
  <si>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</si>
  <si>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</si>
  <si>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</si>
  <si>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</si>
  <si>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</si>
  <si>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</si>
  <si>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</si>
  <si>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</si>
  <si>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</si>
  <si>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</si>
  <si>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</si>
  <si>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</si>
  <si>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</si>
  <si>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</si>
  <si>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</si>
  <si>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</si>
  <si>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</si>
  <si>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</si>
  <si>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</si>
  <si>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</si>
  <si>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</si>
  <si>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</si>
  <si>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</si>
  <si>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</si>
  <si>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</si>
  <si>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</si>
  <si>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</si>
  <si>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</si>
  <si>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</si>
  <si>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</si>
  <si>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</si>
  <si>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</si>
  <si>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</si>
  <si>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</si>
  <si>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</si>
  <si>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</si>
  <si>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</si>
  <si>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</si>
  <si>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</si>
  <si>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</si>
  <si>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</si>
  <si>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</si>
  <si>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</si>
  <si>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</si>
  <si>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</si>
  <si>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</si>
  <si>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</si>
  <si>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</si>
  <si>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</si>
  <si>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</si>
  <si>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</si>
  <si>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</si>
  <si>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</si>
  <si>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</si>
  <si>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</si>
  <si>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</si>
  <si>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</si>
  <si>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</si>
  <si>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</si>
  <si>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</si>
  <si>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</si>
  <si>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</si>
  <si>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</si>
  <si>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</si>
  <si>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</si>
  <si>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</si>
  <si>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</si>
  <si>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</si>
  <si>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</si>
  <si>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</si>
  <si>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</si>
  <si>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</si>
  <si>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</si>
  <si>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</si>
  <si>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</si>
  <si>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</si>
  <si>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</si>
  <si>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</si>
  <si>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</si>
  <si>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</si>
  <si>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</si>
  <si>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</si>
  <si>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</si>
  <si>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</si>
  <si>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</si>
  <si>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</si>
  <si>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</si>
  <si>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</si>
  <si>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</si>
  <si>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</si>
  <si>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</si>
  <si>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</si>
  <si>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</si>
  <si>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</si>
  <si>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</si>
  <si>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</si>
  <si>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</si>
  <si>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</si>
  <si>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</si>
  <si>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</si>
  <si>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</si>
  <si>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</si>
  <si>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</si>
  <si>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</si>
  <si>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</si>
  <si>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</si>
  <si>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</si>
  <si>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</si>
  <si>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</si>
  <si>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</si>
  <si>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</si>
  <si>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</si>
  <si>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</si>
  <si>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</si>
  <si>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</si>
  <si>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</si>
  <si>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</si>
  <si>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</si>
  <si>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</si>
  <si>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</si>
  <si>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</si>
  <si>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</si>
  <si>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</si>
  <si>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</si>
  <si>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</si>
  <si>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</si>
  <si>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</si>
  <si>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</si>
  <si>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</si>
  <si>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</si>
  <si>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</si>
  <si>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</si>
  <si>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</si>
  <si>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</si>
  <si>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</si>
  <si>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</si>
  <si>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</si>
  <si>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</si>
  <si>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</si>
  <si>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</si>
  <si>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</si>
  <si>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</si>
  <si>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</si>
  <si>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</si>
  <si>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</si>
  <si>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</si>
  <si>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</si>
  <si>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</si>
  <si>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</si>
  <si>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</si>
  <si>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</si>
  <si>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</si>
  <si>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</si>
  <si>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</si>
  <si>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</si>
  <si>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</si>
  <si>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</si>
  <si>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</si>
  <si>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</si>
  <si>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</si>
  <si>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</si>
  <si>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</si>
  <si>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</si>
  <si>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</si>
  <si>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</si>
  <si>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</si>
  <si>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</si>
  <si>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</si>
  <si>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</si>
  <si>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</si>
  <si>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</si>
  <si>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</si>
  <si>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</si>
  <si>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</si>
  <si>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</si>
  <si>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</si>
  <si>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</si>
  <si>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</si>
  <si>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</si>
  <si>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</si>
  <si>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</si>
  <si>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</si>
  <si>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</si>
  <si>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</si>
  <si>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</si>
  <si>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</si>
  <si>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</si>
  <si>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</si>
  <si>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</si>
  <si>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</si>
  <si>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</si>
  <si>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</si>
  <si>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</si>
  <si>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</si>
  <si>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</si>
  <si>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</si>
  <si>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</si>
  <si>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</si>
  <si>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</si>
  <si>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</si>
  <si>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</si>
  <si>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</si>
  <si>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</si>
  <si>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</si>
  <si>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</si>
  <si>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</si>
  <si>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</si>
  <si>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</si>
  <si>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</si>
  <si>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</si>
  <si>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</si>
  <si>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</si>
  <si>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</si>
  <si>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</si>
  <si>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</si>
  <si>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</si>
  <si>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</si>
  <si>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</si>
  <si>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</si>
  <si>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</si>
  <si>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</si>
  <si>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</si>
  <si>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</si>
  <si>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</si>
  <si>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</si>
  <si>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</si>
  <si>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</si>
  <si>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</si>
  <si>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</si>
  <si>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</si>
  <si>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</si>
  <si>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</si>
  <si>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</si>
  <si>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</si>
  <si>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</si>
  <si>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</si>
  <si>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</si>
  <si>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</si>
  <si>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</si>
  <si>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</si>
  <si>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</si>
  <si>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</si>
  <si>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</si>
  <si>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</si>
  <si>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</si>
  <si>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</si>
  <si>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</si>
  <si>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</si>
  <si>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</si>
  <si>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</si>
  <si>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</si>
  <si>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</si>
  <si>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</si>
  <si>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</si>
  <si>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</si>
  <si>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</si>
  <si>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</si>
  <si>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</si>
  <si>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</si>
  <si>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</si>
  <si>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</si>
  <si>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</si>
  <si>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</si>
  <si>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</si>
  <si>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</si>
  <si>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</si>
  <si>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</si>
  <si>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</si>
  <si>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</si>
  <si>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</si>
  <si>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</si>
  <si>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</si>
  <si>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</si>
  <si>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</si>
  <si>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</si>
  <si>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</si>
  <si>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</si>
  <si>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</si>
  <si>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</si>
  <si>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</si>
  <si>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</si>
  <si>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</si>
  <si>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</si>
  <si>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</si>
  <si>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</si>
  <si>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</si>
  <si>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</si>
  <si>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</si>
  <si>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</si>
  <si>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</si>
  <si>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</si>
  <si>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</si>
  <si>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</si>
  <si>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</si>
  <si>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</si>
  <si>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</si>
  <si>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</si>
  <si>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</si>
  <si>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</si>
  <si>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</si>
  <si>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</si>
  <si>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</si>
  <si>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</si>
  <si>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</si>
  <si>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</si>
  <si>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</si>
  <si>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</si>
  <si>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</si>
  <si>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</si>
  <si>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</si>
  <si>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</si>
  <si>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</si>
  <si>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</si>
  <si>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</si>
  <si>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</si>
  <si>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</si>
  <si>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</si>
  <si>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</si>
  <si>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</si>
  <si>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</si>
  <si>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</si>
  <si>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</si>
  <si>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</si>
  <si>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</si>
  <si>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</si>
  <si>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</si>
  <si>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</si>
  <si>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</si>
  <si>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</si>
  <si>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</si>
  <si>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</si>
  <si>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</si>
  <si>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</si>
  <si>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</si>
  <si>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</si>
  <si>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</si>
  <si>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</si>
  <si>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</si>
  <si>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</si>
  <si>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</si>
  <si>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</si>
  <si>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</si>
  <si>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</si>
  <si>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</si>
  <si>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</si>
  <si>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</si>
  <si>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</si>
  <si>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</si>
  <si>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</si>
  <si>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</si>
  <si>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</si>
  <si>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</si>
  <si>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</si>
  <si>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</si>
  <si>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</si>
  <si>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</si>
  <si>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</si>
  <si>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</si>
  <si>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</si>
  <si>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</si>
  <si>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</si>
  <si>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</si>
  <si>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</si>
  <si>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</si>
  <si>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</si>
  <si>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</si>
  <si>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</si>
  <si>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</si>
  <si>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</si>
  <si>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</si>
  <si>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</si>
  <si>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</si>
  <si>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</si>
  <si>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</si>
  <si>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</si>
  <si>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</si>
  <si>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</si>
  <si>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</si>
  <si>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</si>
  <si>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</si>
  <si>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</si>
  <si>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</si>
  <si>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</si>
  <si>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</si>
  <si>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</si>
  <si>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</si>
  <si>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</si>
  <si>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</si>
  <si>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</si>
  <si>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</si>
  <si>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</si>
  <si>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</si>
  <si>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</si>
  <si>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</si>
  <si>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</si>
  <si>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</si>
  <si>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</si>
  <si>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</si>
  <si>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</si>
  <si>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</si>
  <si>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</si>
  <si>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</si>
  <si>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</si>
  <si>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</si>
  <si>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</si>
  <si>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</si>
  <si>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</si>
  <si>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</si>
  <si>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</si>
  <si>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</si>
  <si>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</si>
  <si>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</si>
  <si>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</si>
  <si>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</si>
  <si>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</si>
  <si>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</si>
  <si>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</si>
  <si>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</si>
  <si>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</si>
  <si>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</si>
  <si>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</si>
  <si>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</si>
  <si>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</si>
  <si>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</si>
  <si>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</si>
  <si>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</si>
  <si>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</si>
  <si>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</si>
  <si>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</si>
  <si>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</si>
  <si>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</si>
  <si>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</si>
  <si>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</si>
  <si>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</si>
  <si>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</si>
  <si>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</si>
  <si>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</si>
  <si>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</si>
  <si>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</si>
  <si>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</si>
  <si>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</si>
  <si>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</si>
  <si>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</si>
  <si>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</si>
  <si>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</si>
  <si>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</si>
  <si>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</si>
  <si>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</si>
  <si>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</si>
  <si>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</si>
  <si>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</si>
  <si>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</si>
  <si>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</si>
  <si>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</si>
  <si>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</si>
  <si>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</si>
  <si>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</si>
  <si>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</si>
  <si>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</si>
  <si>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</si>
  <si>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</si>
  <si>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</si>
  <si>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</si>
  <si>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</si>
  <si>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</si>
  <si>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</si>
  <si>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</si>
  <si>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</si>
  <si>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</si>
  <si>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</si>
  <si>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</si>
  <si>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</si>
  <si>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</si>
  <si>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</si>
  <si>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</si>
  <si>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</si>
  <si>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</si>
  <si>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</si>
  <si>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</si>
  <si>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</si>
  <si>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</si>
  <si>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</si>
  <si>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</si>
  <si>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</si>
  <si>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</si>
  <si>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</si>
  <si>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</si>
  <si>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</si>
  <si>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</si>
  <si>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</si>
  <si>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</si>
  <si>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</si>
  <si>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</si>
  <si>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</si>
  <si>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</si>
  <si>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</si>
  <si>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</si>
  <si>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</si>
  <si>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</si>
  <si>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</si>
  <si>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</si>
  <si>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</si>
  <si>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</si>
  <si>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</si>
  <si>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</si>
  <si>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</si>
  <si>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</si>
  <si>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</si>
  <si>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</si>
  <si>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</si>
  <si>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</si>
  <si>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</si>
  <si>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</si>
  <si>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</si>
  <si>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</si>
  <si>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</si>
  <si>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</si>
  <si>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</si>
  <si>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</si>
  <si>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</si>
  <si>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</si>
  <si>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</si>
  <si>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</si>
  <si>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</si>
  <si>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</si>
  <si>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</si>
  <si>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</si>
  <si>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</si>
  <si>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</si>
  <si>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</si>
  <si>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</si>
  <si>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</si>
  <si>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</si>
  <si>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</si>
  <si>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</si>
  <si>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</si>
  <si>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</si>
  <si>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</si>
  <si>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</si>
  <si>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</si>
  <si>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</si>
  <si>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</si>
  <si>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</si>
  <si>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</si>
  <si>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</si>
  <si>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</si>
  <si>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</si>
  <si>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</si>
  <si>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</si>
  <si>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</si>
  <si>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</si>
  <si>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</si>
  <si>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</si>
  <si>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</si>
  <si>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</si>
  <si>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</si>
  <si>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</si>
  <si>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</si>
  <si>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</si>
  <si>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</si>
  <si>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</si>
  <si>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</si>
  <si>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</si>
  <si>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</si>
  <si>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</si>
  <si>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</si>
  <si>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</si>
  <si>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</si>
  <si>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</si>
  <si>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</si>
  <si>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</si>
  <si>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</si>
  <si>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</si>
  <si>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</si>
  <si>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</si>
  <si>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</si>
  <si>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</si>
  <si>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</si>
  <si>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</si>
  <si>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</si>
  <si>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</si>
  <si>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</si>
  <si>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</si>
  <si>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</si>
  <si>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</si>
  <si>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</si>
  <si>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</si>
  <si>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</si>
  <si>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</si>
  <si>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</si>
  <si>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</si>
  <si>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</si>
  <si>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</si>
  <si>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</si>
  <si>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</si>
  <si>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</si>
  <si>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</si>
  <si>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</si>
  <si>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</si>
  <si>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</si>
  <si>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</si>
  <si>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</si>
  <si>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</si>
  <si>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</si>
  <si>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</si>
  <si>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</si>
  <si>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</si>
  <si>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</si>
  <si>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</si>
  <si>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</si>
  <si>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</si>
  <si>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</si>
  <si>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</si>
  <si>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</si>
  <si>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</si>
  <si>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</si>
  <si>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</si>
  <si>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</si>
  <si>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</si>
  <si>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</si>
  <si>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</si>
  <si>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</si>
  <si>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</si>
  <si>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</si>
  <si>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</si>
  <si>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</si>
  <si>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</si>
  <si>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</si>
  <si>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</si>
  <si>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</si>
  <si>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</si>
  <si>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</si>
  <si>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</si>
  <si>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</si>
  <si>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</si>
  <si>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</si>
  <si>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</si>
  <si>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</si>
  <si>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</si>
  <si>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</si>
  <si>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</si>
  <si>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</si>
  <si>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</si>
  <si>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</si>
  <si>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</si>
  <si>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</si>
  <si>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</si>
  <si>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</si>
  <si>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</si>
  <si>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</si>
  <si>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</si>
  <si>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</si>
  <si>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</si>
  <si>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</si>
  <si>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</si>
  <si>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</si>
  <si>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</si>
  <si>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</si>
  <si>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</si>
  <si>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</si>
  <si>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</si>
  <si>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</si>
  <si>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</si>
  <si>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</si>
  <si>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</si>
  <si>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</si>
  <si>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</si>
  <si>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</si>
  <si>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</si>
  <si>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</si>
  <si>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</si>
  <si>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</si>
  <si>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</si>
  <si>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</si>
  <si>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</si>
  <si>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</si>
  <si>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</si>
  <si>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</si>
  <si>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</si>
  <si>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</si>
  <si>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</si>
  <si>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</si>
  <si>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</si>
  <si>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</si>
  <si>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</si>
  <si>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</si>
  <si>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</si>
  <si>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</si>
  <si>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</si>
  <si>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</si>
  <si>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</si>
  <si>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</si>
  <si>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</si>
  <si>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</si>
  <si>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</si>
  <si>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</si>
  <si>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</si>
  <si>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</si>
  <si>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</si>
  <si>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</si>
  <si>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</si>
  <si>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</si>
  <si>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</si>
  <si>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</si>
  <si>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</si>
  <si>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</si>
  <si>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</si>
  <si>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</si>
  <si>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</si>
  <si>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</si>
  <si>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</si>
  <si>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</si>
  <si>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</si>
  <si>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</si>
  <si>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</si>
  <si>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</si>
  <si>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</si>
  <si>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</si>
  <si>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</si>
  <si>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</si>
  <si>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</si>
  <si>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</si>
  <si>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</si>
  <si>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</si>
  <si>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</si>
  <si>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</si>
  <si>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</si>
  <si>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</si>
  <si>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</si>
  <si>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</si>
  <si>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</si>
  <si>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</si>
  <si>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</si>
  <si>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</si>
  <si>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</si>
  <si>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</si>
  <si>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</si>
  <si>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</si>
  <si>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</si>
  <si>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</si>
  <si>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</si>
  <si>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</si>
  <si>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</si>
  <si>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</si>
  <si>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</si>
  <si>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</si>
  <si>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</si>
  <si>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</si>
  <si>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</si>
  <si>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</si>
  <si>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</si>
  <si>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</si>
  <si>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</si>
  <si>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</si>
  <si>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</si>
  <si>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</si>
  <si>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</si>
  <si>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</si>
  <si>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</si>
  <si>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</si>
  <si>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</si>
  <si>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</si>
  <si>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</si>
  <si>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</si>
  <si>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</si>
  <si>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</si>
  <si>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</si>
  <si>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</si>
  <si>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</si>
  <si>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</si>
  <si>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</si>
  <si>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</si>
  <si>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</si>
  <si>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</si>
  <si>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</si>
  <si>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</si>
  <si>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</si>
  <si>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</si>
  <si>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</si>
  <si>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</si>
  <si>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</si>
  <si>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</si>
  <si>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</si>
  <si>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</si>
  <si>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</si>
  <si>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</si>
  <si>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</si>
  <si>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</si>
  <si>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</si>
  <si>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</si>
  <si>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</si>
  <si>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</si>
  <si>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</si>
  <si>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</si>
  <si>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</si>
  <si>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</si>
  <si>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</si>
  <si>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</si>
  <si>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</si>
  <si>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</si>
  <si>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</si>
  <si>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</si>
  <si>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</si>
  <si>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</si>
  <si>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</si>
  <si>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</si>
  <si>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</si>
  <si>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</si>
  <si>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</si>
  <si>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</si>
  <si>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</si>
  <si>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</si>
  <si>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</si>
  <si>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</si>
  <si>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</si>
  <si>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</si>
  <si>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</si>
  <si>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</si>
  <si>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</si>
  <si>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</si>
  <si>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</si>
  <si>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</si>
  <si>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</si>
  <si>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</si>
  <si>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</si>
  <si>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</si>
  <si>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</si>
  <si>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</si>
  <si>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</si>
  <si>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</si>
  <si>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</si>
  <si>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</si>
  <si>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</si>
  <si>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</si>
  <si>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</si>
  <si>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</si>
  <si>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</si>
  <si>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</si>
  <si>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</si>
  <si>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</si>
  <si>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</si>
  <si>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</si>
  <si>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</si>
  <si>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</si>
  <si>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</si>
  <si>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</si>
  <si>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</si>
  <si>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</si>
  <si>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</si>
  <si>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</si>
  <si>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</si>
  <si>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</si>
  <si>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</si>
  <si>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</si>
  <si>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</si>
  <si>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</si>
  <si>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</si>
  <si>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</si>
  <si>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</si>
  <si>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</si>
  <si>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</si>
  <si>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</si>
  <si>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</si>
  <si>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</si>
  <si>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</si>
  <si>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</si>
  <si>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</si>
  <si>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</si>
  <si>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</si>
  <si>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</si>
  <si>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</si>
  <si>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</si>
  <si>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</si>
  <si>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</si>
  <si>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</si>
  <si>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</si>
  <si>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</si>
  <si>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</si>
  <si>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</si>
  <si>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</si>
  <si>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</si>
  <si>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</si>
  <si>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</si>
  <si>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</si>
  <si>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</si>
  <si>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</si>
  <si>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</si>
  <si>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</si>
  <si>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</si>
  <si>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</si>
  <si>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</si>
  <si>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</si>
  <si>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</si>
  <si>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</si>
  <si>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</si>
  <si>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</si>
  <si>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</si>
  <si>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</si>
  <si>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</si>
  <si>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</si>
  <si>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</si>
  <si>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</si>
  <si>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</si>
  <si>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</si>
  <si>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</si>
  <si>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</si>
  <si>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</si>
  <si>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</si>
  <si>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</si>
  <si>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</si>
  <si>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</si>
  <si>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</si>
  <si>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</si>
  <si>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</si>
  <si>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</si>
  <si>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</si>
  <si>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</si>
  <si>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</si>
  <si>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</si>
  <si>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</si>
  <si>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</si>
  <si>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</si>
  <si>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</si>
  <si>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</si>
  <si>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</si>
  <si>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</si>
  <si>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</si>
  <si>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</si>
  <si>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</si>
  <si>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</si>
  <si>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</si>
  <si>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</si>
  <si>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</si>
  <si>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</si>
  <si>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</si>
  <si>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</si>
  <si>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</si>
  <si>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</si>
  <si>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</si>
  <si>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</si>
  <si>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</si>
  <si>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</si>
  <si>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</si>
  <si>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</si>
  <si>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</si>
  <si>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</si>
  <si>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</si>
  <si>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</si>
  <si>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</si>
  <si>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</si>
  <si>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</si>
  <si>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</si>
  <si>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</si>
  <si>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</si>
  <si>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</si>
  <si>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</si>
  <si>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</si>
  <si>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</si>
  <si>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</si>
  <si>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</si>
  <si>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</si>
  <si>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</si>
  <si>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</si>
  <si>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</si>
  <si>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</si>
  <si>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</si>
  <si>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</si>
  <si>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</si>
  <si>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</si>
  <si>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</si>
  <si>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</si>
  <si>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</si>
  <si>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</si>
  <si>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</si>
  <si>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</si>
  <si>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</si>
  <si>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</si>
  <si>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</si>
  <si>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</si>
  <si>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</si>
  <si>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</si>
  <si>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</si>
  <si>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</si>
  <si>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</si>
  <si>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</si>
  <si>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</si>
  <si>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</si>
  <si>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</si>
  <si>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</si>
  <si>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</si>
  <si>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</si>
  <si>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</si>
  <si>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</si>
  <si>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</si>
  <si>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</si>
  <si>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</si>
  <si>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</si>
  <si>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</si>
  <si>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</si>
  <si>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</si>
  <si>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</si>
  <si>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</si>
  <si>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</si>
  <si>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</si>
  <si>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</si>
  <si>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</si>
  <si>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</si>
  <si>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</si>
  <si>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</si>
  <si>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</si>
  <si>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</si>
  <si>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</si>
  <si>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</si>
  <si>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</si>
  <si>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</si>
  <si>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</si>
  <si>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</si>
  <si>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</si>
  <si>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</si>
  <si>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</si>
  <si>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</si>
  <si>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</si>
  <si>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</si>
  <si>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</si>
  <si>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</si>
  <si>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</si>
  <si>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</si>
  <si>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</si>
  <si>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</si>
  <si>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</si>
  <si>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</si>
  <si>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</si>
  <si>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</si>
  <si>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</si>
  <si>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</si>
  <si>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</si>
  <si>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</si>
  <si>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</si>
  <si>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</si>
  <si>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</si>
  <si>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</si>
  <si>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</si>
  <si>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</si>
  <si>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</si>
  <si>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</si>
  <si>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</si>
  <si>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</si>
  <si>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</si>
  <si>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</si>
  <si>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</si>
  <si>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</si>
  <si>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</si>
  <si>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</si>
  <si>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</si>
  <si>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</si>
  <si>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</si>
  <si>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</si>
  <si>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</si>
  <si>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</si>
  <si>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</si>
  <si>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</si>
  <si>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</si>
  <si>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</si>
  <si>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</si>
  <si>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</si>
  <si>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</si>
  <si>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</si>
  <si>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</si>
  <si>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</si>
  <si>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</si>
  <si>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</si>
  <si>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</si>
  <si>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</si>
  <si>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</si>
  <si>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</si>
  <si>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</si>
  <si>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</si>
  <si>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</si>
  <si>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</si>
  <si>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</si>
  <si>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</si>
  <si>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</si>
  <si>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</si>
  <si>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</si>
  <si>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</si>
  <si>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</si>
  <si>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</si>
  <si>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</si>
  <si>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</si>
  <si>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</si>
  <si>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</si>
  <si>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</si>
  <si>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</si>
  <si>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</si>
  <si>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</si>
  <si>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</si>
  <si>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</si>
  <si>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</si>
  <si>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</si>
  <si>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</si>
  <si>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</si>
  <si>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</si>
  <si>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</si>
  <si>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</si>
  <si>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</si>
  <si>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</si>
  <si>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</si>
  <si>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</si>
  <si>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</si>
  <si>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</si>
  <si>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</si>
  <si>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</si>
  <si>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</si>
  <si>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</si>
  <si>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</si>
  <si>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</si>
  <si>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</si>
  <si>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</si>
  <si>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</si>
  <si>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</si>
  <si>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</si>
  <si>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</si>
  <si>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</si>
  <si>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</si>
  <si>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</si>
  <si>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</si>
  <si>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</si>
  <si>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</si>
  <si>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</si>
  <si>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</si>
  <si>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</si>
  <si>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</si>
  <si>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</si>
  <si>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</si>
  <si>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</si>
  <si>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</si>
  <si>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</si>
  <si>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</si>
  <si>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</si>
  <si>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</si>
  <si>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</si>
  <si>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</si>
  <si>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</si>
  <si>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</si>
  <si>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</si>
  <si>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</si>
  <si>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</si>
  <si>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</si>
  <si>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</si>
  <si>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</si>
  <si>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</si>
  <si>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</si>
  <si>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</si>
  <si>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</si>
  <si>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</si>
  <si>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</si>
  <si>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</si>
  <si>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</si>
  <si>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</si>
  <si>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</si>
  <si>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</si>
  <si>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</si>
  <si>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</si>
  <si>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</si>
  <si>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</si>
  <si>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</si>
  <si>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</si>
  <si>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</si>
  <si>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</si>
  <si>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</si>
  <si>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</si>
  <si>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</si>
  <si>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</si>
  <si>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</si>
  <si>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</si>
  <si>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</si>
  <si>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</si>
  <si>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</si>
  <si>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</si>
  <si>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</si>
  <si>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</si>
  <si>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</si>
  <si>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</si>
  <si>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</si>
  <si>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</si>
  <si>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</si>
  <si>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</si>
  <si>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</si>
  <si>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</si>
  <si>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</si>
  <si>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</si>
  <si>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</si>
  <si>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</si>
  <si>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</si>
  <si>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</si>
  <si>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</si>
  <si>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</si>
  <si>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</si>
  <si>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</si>
  <si>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</si>
  <si>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</si>
  <si>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</si>
  <si>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</si>
  <si>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</si>
  <si>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</si>
  <si>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</si>
  <si>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</si>
  <si>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</si>
  <si>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</si>
  <si>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</si>
  <si>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</si>
  <si>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</si>
  <si>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</si>
  <si>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</si>
  <si>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</si>
  <si>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</si>
  <si>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</si>
  <si>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</si>
  <si>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</si>
  <si>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</si>
  <si>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</si>
  <si>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</si>
  <si>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</si>
  <si>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</si>
  <si>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</si>
  <si>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</si>
  <si>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</si>
  <si>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</si>
  <si>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</si>
  <si>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</si>
  <si>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</si>
  <si>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</si>
  <si>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</si>
  <si>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</si>
  <si>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</si>
  <si>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</si>
  <si>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</si>
  <si>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</si>
  <si>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</si>
  <si>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</si>
  <si>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</si>
  <si>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</si>
  <si>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</si>
  <si>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</si>
  <si>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</si>
  <si>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</si>
  <si>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</si>
  <si>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</si>
  <si>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</si>
  <si>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</si>
  <si>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</si>
  <si>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</si>
  <si>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</si>
  <si>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</si>
  <si>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</si>
  <si>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</si>
  <si>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</si>
  <si>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</si>
  <si>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</si>
  <si>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</si>
  <si>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</si>
  <si>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</si>
  <si>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</si>
  <si>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</si>
  <si>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</si>
  <si>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</si>
  <si>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</si>
  <si>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</si>
  <si>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</si>
  <si>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</si>
  <si>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</si>
  <si>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</si>
  <si>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</si>
  <si>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</si>
  <si>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</si>
  <si>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</si>
  <si>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</si>
  <si>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</si>
  <si>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</si>
  <si>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</si>
  <si>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</si>
  <si>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</si>
  <si>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</si>
  <si>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</si>
  <si>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</si>
  <si>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</si>
  <si>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</si>
  <si>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</si>
  <si>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</si>
  <si>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</si>
  <si>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</si>
  <si>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</si>
  <si>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</si>
  <si>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</si>
  <si>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</si>
  <si>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</si>
  <si>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</si>
  <si>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</si>
  <si>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</si>
  <si>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</si>
  <si>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</si>
  <si>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</si>
  <si>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</si>
  <si>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</si>
  <si>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</si>
  <si>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</si>
  <si>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</si>
  <si>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</si>
  <si>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</si>
  <si>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</si>
  <si>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</si>
  <si>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</si>
  <si>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</si>
  <si>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</si>
  <si>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</si>
  <si>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</si>
  <si>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</si>
  <si>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</si>
  <si>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</si>
  <si>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</si>
  <si>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</si>
  <si>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</si>
  <si>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</si>
  <si>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</si>
  <si>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</si>
  <si>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</si>
  <si>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</si>
  <si>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</si>
  <si>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</si>
  <si>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</si>
  <si>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</si>
  <si>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</si>
  <si>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</si>
  <si>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</si>
  <si>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</si>
  <si>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</si>
  <si>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</si>
  <si>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</si>
  <si>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</si>
  <si>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</si>
  <si>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</si>
  <si>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</si>
  <si>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</si>
  <si>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</si>
  <si>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</si>
  <si>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</si>
  <si>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</si>
  <si>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</si>
  <si>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</si>
  <si>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</si>
  <si>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</si>
  <si>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</si>
  <si>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</si>
  <si>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</si>
  <si>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</si>
  <si>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</si>
  <si>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</si>
  <si>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</si>
  <si>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</si>
  <si>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</si>
  <si>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</si>
  <si>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</si>
  <si>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</si>
  <si>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</si>
  <si>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</si>
  <si>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</si>
  <si>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</si>
  <si>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</si>
  <si>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</si>
  <si>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</si>
  <si>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</si>
  <si>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</si>
  <si>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</si>
  <si>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</si>
  <si>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</si>
  <si>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</si>
  <si>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</si>
  <si>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</si>
  <si>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</si>
  <si>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</si>
  <si>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</si>
  <si>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</si>
  <si>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</si>
  <si>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</si>
  <si>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</si>
  <si>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</si>
  <si>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</si>
  <si>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</si>
  <si>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</si>
  <si>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</si>
  <si>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</si>
  <si>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</si>
  <si>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</si>
  <si>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</si>
  <si>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</si>
  <si>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</si>
  <si>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</si>
  <si>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</si>
  <si>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</si>
  <si>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</si>
  <si>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</si>
  <si>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</si>
  <si>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</si>
  <si>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</si>
  <si>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</si>
  <si>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</si>
  <si>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</si>
  <si>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</si>
  <si>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</si>
  <si>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</si>
  <si>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</si>
  <si>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</si>
  <si>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</si>
  <si>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</si>
  <si>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</si>
  <si>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</si>
  <si>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</si>
  <si>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</si>
  <si>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</si>
  <si>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</si>
  <si>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</si>
  <si>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</si>
  <si>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</si>
  <si>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</si>
  <si>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</si>
  <si>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</si>
  <si>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</si>
  <si>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</si>
  <si>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</si>
  <si>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</si>
  <si>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</si>
  <si>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</si>
  <si>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</si>
  <si>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</si>
  <si>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</si>
  <si>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</si>
  <si>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</si>
  <si>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</si>
  <si>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</si>
  <si>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</si>
  <si>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</si>
  <si>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</si>
  <si>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</si>
  <si>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</si>
  <si>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</si>
  <si>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</si>
  <si>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</si>
  <si>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</si>
  <si>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</si>
  <si>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</si>
  <si>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</si>
  <si>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</si>
  <si>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</si>
  <si>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</si>
  <si>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</si>
  <si>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</si>
  <si>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</si>
  <si>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</si>
  <si>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</si>
  <si>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</si>
  <si>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</si>
  <si>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</si>
  <si>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</si>
  <si>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</si>
  <si>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</si>
  <si>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</si>
  <si>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</si>
  <si>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</si>
  <si>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</si>
  <si>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</si>
  <si>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</si>
  <si>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</si>
  <si>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</si>
  <si>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</si>
  <si>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</si>
  <si>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</si>
  <si>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</si>
  <si>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</si>
  <si>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</si>
  <si>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</si>
  <si>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</si>
  <si>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</si>
  <si>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</si>
  <si>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</si>
  <si>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</si>
  <si>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</si>
  <si>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</si>
  <si>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</si>
  <si>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</si>
  <si>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</si>
  <si>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</si>
  <si>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</si>
  <si>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</si>
  <si>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</si>
  <si>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</si>
  <si>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</si>
  <si>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</si>
  <si>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</si>
  <si>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</si>
  <si>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</si>
  <si>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</si>
  <si>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</si>
  <si>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</si>
  <si>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</si>
  <si>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</si>
  <si>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</si>
  <si>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</si>
  <si>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</si>
  <si>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</si>
  <si>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</si>
  <si>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</si>
  <si>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</si>
  <si>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</si>
  <si>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</si>
  <si>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</si>
  <si>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</si>
  <si>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</si>
  <si>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</si>
  <si>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</si>
  <si>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</si>
  <si>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</si>
  <si>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</si>
  <si>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</si>
  <si>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</si>
  <si>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</si>
  <si>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</si>
  <si>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</si>
  <si>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</si>
  <si>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</si>
  <si>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</si>
  <si>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</si>
  <si>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</si>
  <si>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</si>
  <si>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</si>
  <si>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</si>
  <si>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</si>
  <si>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</si>
  <si>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</si>
  <si>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</si>
  <si>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</si>
  <si>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</si>
  <si>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</si>
  <si>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</si>
  <si>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</si>
  <si>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</si>
  <si>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</si>
  <si>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</si>
  <si>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</si>
  <si>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</si>
  <si>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</si>
  <si>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</si>
  <si>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</si>
  <si>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</si>
  <si>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</si>
  <si>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</si>
  <si>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</si>
  <si>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</si>
  <si>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</si>
  <si>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</si>
  <si>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</si>
  <si>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</si>
  <si>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</si>
  <si>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</si>
  <si>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</si>
  <si>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</si>
  <si>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</si>
  <si>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</si>
  <si>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</si>
  <si>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</si>
  <si>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</si>
  <si>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</si>
  <si>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</si>
  <si>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</si>
  <si>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</si>
  <si>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</si>
  <si>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</si>
  <si>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</si>
  <si>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</si>
  <si>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</si>
  <si>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</si>
  <si>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</si>
  <si>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</si>
  <si>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</si>
  <si>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</si>
  <si>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</si>
  <si>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</si>
  <si>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</si>
  <si>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</si>
  <si>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</si>
  <si>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</si>
  <si>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</si>
  <si>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</si>
  <si>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</si>
  <si>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</si>
  <si>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</si>
  <si>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</si>
  <si>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</si>
  <si>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</si>
  <si>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</si>
  <si>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</si>
  <si>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</si>
  <si>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</si>
  <si>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</si>
  <si>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</si>
  <si>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</si>
  <si>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</si>
  <si>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</si>
  <si>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</si>
  <si>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</si>
  <si>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</si>
  <si>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</si>
  <si>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</si>
  <si>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</si>
  <si>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</si>
  <si>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</si>
  <si>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</si>
  <si>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</si>
  <si>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</si>
  <si>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</si>
  <si>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</si>
  <si>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</si>
  <si>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</si>
  <si>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</si>
  <si>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</si>
  <si>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</si>
  <si>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</si>
  <si>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</si>
  <si>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</si>
  <si>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</si>
  <si>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</si>
  <si>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</si>
  <si>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</si>
  <si>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</si>
  <si>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</si>
  <si>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</si>
  <si>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</si>
  <si>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</si>
  <si>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</si>
  <si>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</si>
  <si>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</si>
  <si>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</si>
  <si>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</si>
  <si>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</si>
  <si>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</si>
  <si>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</si>
  <si>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</si>
  <si>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</si>
  <si>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</si>
  <si>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</si>
  <si>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</si>
  <si>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</si>
  <si>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</si>
  <si>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</si>
  <si>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</si>
  <si>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</si>
  <si>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</si>
  <si>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</si>
  <si>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</si>
  <si>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</si>
  <si>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</si>
  <si>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</si>
  <si>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</si>
  <si>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</si>
  <si>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</si>
  <si>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</si>
  <si>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</si>
  <si>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</si>
  <si>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</si>
  <si>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</si>
  <si>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</si>
  <si>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</si>
  <si>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</si>
  <si>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</si>
  <si>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</si>
  <si>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</si>
  <si>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</si>
  <si>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</si>
  <si>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</si>
  <si>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</si>
  <si>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</si>
  <si>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</si>
  <si>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</si>
  <si>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</si>
  <si>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</si>
  <si>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</si>
  <si>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</si>
  <si>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</si>
  <si>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</si>
  <si>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</si>
  <si>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</si>
  <si>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</si>
  <si>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</si>
  <si>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</si>
  <si>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</si>
  <si>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</si>
  <si>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</si>
  <si>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</si>
  <si>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</si>
  <si>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</si>
  <si>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</si>
  <si>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</si>
  <si>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</si>
  <si>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</si>
  <si>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</si>
  <si>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</si>
  <si>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</si>
  <si>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</si>
  <si>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</si>
  <si>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</si>
  <si>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</si>
  <si>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</si>
  <si>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</si>
  <si>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</si>
  <si>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</si>
  <si>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</si>
  <si>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</si>
  <si>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</si>
  <si>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</si>
  <si>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</si>
  <si>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</si>
  <si>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</si>
  <si>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</si>
  <si>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</si>
  <si>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</si>
  <si>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</si>
  <si>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</si>
  <si>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</si>
  <si>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</si>
  <si>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</si>
  <si>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</si>
  <si>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</si>
  <si>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</si>
  <si>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</si>
  <si>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</si>
  <si>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</si>
  <si>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</si>
  <si>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</si>
  <si>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</si>
  <si>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</si>
  <si>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</si>
  <si>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</si>
  <si>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</si>
  <si>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</si>
  <si>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</si>
  <si>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</si>
  <si>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</si>
  <si>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</si>
  <si>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</si>
  <si>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</si>
  <si>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</si>
  <si>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</si>
  <si>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</si>
  <si>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</si>
  <si>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</si>
  <si>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</si>
  <si>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</si>
  <si>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</si>
  <si>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</si>
  <si>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</si>
  <si>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</si>
  <si>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</si>
  <si>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</si>
  <si>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</si>
  <si>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</si>
  <si>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</si>
  <si>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</si>
  <si>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</si>
  <si>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</si>
  <si>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</si>
  <si>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</si>
  <si>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</si>
  <si>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</si>
  <si>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</si>
  <si>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</si>
  <si>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</si>
  <si>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</si>
  <si>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</si>
  <si>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</si>
  <si>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</si>
  <si>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</si>
  <si>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</si>
  <si>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</si>
  <si>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</si>
  <si>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</si>
  <si>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</si>
  <si>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</si>
  <si>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</si>
  <si>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</si>
  <si>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</si>
  <si>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</si>
  <si>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</si>
  <si>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</si>
  <si>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</si>
  <si>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</si>
  <si>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</si>
  <si>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</si>
  <si>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</si>
  <si>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</si>
  <si>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</si>
  <si>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</si>
  <si>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</si>
  <si>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</si>
  <si>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</si>
  <si>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</si>
  <si>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</si>
  <si>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</si>
  <si>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</si>
  <si>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</si>
  <si>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</si>
  <si>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</si>
  <si>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</si>
  <si>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</si>
  <si>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</si>
  <si>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</si>
  <si>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</si>
  <si>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</si>
  <si>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</si>
  <si>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</si>
  <si>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</si>
  <si>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</si>
  <si>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</si>
  <si>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</si>
  <si>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</si>
  <si>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</si>
  <si>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</si>
  <si>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</si>
  <si>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</si>
  <si>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</si>
  <si>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</si>
  <si>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</si>
  <si>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</si>
  <si>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</si>
  <si>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</si>
  <si>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</si>
  <si>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</si>
  <si>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</si>
  <si>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</si>
  <si>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</si>
  <si>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</si>
  <si>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</si>
  <si>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</si>
  <si>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</si>
  <si>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</si>
  <si>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</si>
  <si>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</si>
  <si>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</si>
  <si>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</si>
  <si>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</si>
  <si>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</si>
  <si>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</si>
  <si>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</si>
  <si>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</si>
  <si>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</si>
  <si>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</si>
  <si>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</si>
  <si>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</si>
  <si>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</si>
  <si>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</si>
  <si>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</si>
  <si>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</si>
  <si>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</si>
  <si>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</si>
  <si>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</si>
  <si>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</si>
  <si>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</si>
  <si>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</si>
  <si>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</si>
  <si>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</si>
  <si>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</si>
  <si>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</si>
  <si>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</si>
  <si>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</si>
  <si>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</si>
  <si>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</si>
  <si>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</si>
  <si>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</si>
  <si>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</si>
  <si>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</si>
  <si>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</si>
  <si>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</si>
  <si>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</si>
  <si>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</si>
  <si>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</si>
  <si>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</si>
  <si>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</si>
  <si>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</si>
  <si>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</si>
  <si>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</si>
  <si>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</si>
  <si>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</si>
  <si>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</si>
  <si>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</si>
  <si>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</si>
  <si>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</si>
  <si>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</si>
  <si>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</si>
  <si>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</si>
  <si>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</si>
  <si>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</si>
  <si>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</si>
  <si>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</si>
  <si>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</si>
  <si>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</si>
  <si>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</si>
  <si>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</si>
  <si>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</si>
  <si>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</si>
  <si>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</si>
  <si>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</si>
  <si>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</si>
  <si>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</si>
  <si>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</si>
  <si>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</si>
  <si>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</si>
  <si>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</si>
  <si>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</si>
  <si>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</si>
  <si>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</si>
  <si>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</si>
  <si>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</si>
  <si>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</si>
  <si>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</si>
  <si>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</si>
  <si>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</si>
  <si>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</si>
  <si>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</si>
  <si>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</si>
  <si>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</si>
  <si>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</si>
  <si>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</si>
  <si>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</si>
  <si>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</si>
  <si>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</si>
  <si>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</si>
  <si>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</si>
  <si>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</si>
  <si>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</si>
  <si>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</si>
  <si>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</si>
  <si>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</si>
  <si>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</si>
  <si>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</si>
  <si>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</si>
  <si>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</si>
  <si>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</si>
  <si>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</si>
  <si>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</si>
  <si>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</si>
  <si>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</si>
  <si>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</si>
  <si>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</si>
  <si>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</si>
  <si>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</si>
  <si>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</si>
  <si>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</si>
  <si>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</si>
  <si>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</si>
  <si>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</si>
  <si>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</si>
  <si>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</si>
  <si>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</si>
  <si>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</si>
  <si>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</si>
  <si>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</si>
  <si>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</si>
  <si>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</si>
  <si>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</si>
  <si>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</si>
  <si>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</si>
  <si>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</si>
  <si>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</si>
  <si>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</si>
  <si>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</si>
  <si>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</si>
  <si>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</si>
  <si>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</si>
  <si>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</si>
  <si>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</si>
  <si>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</si>
  <si>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</si>
  <si>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</si>
  <si>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</si>
  <si>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</si>
  <si>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</si>
  <si>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</si>
  <si>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</si>
  <si>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</si>
  <si>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</si>
  <si>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</si>
  <si>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</si>
  <si>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</si>
  <si>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</si>
  <si>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</si>
  <si>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</si>
  <si>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</si>
  <si>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</si>
  <si>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</si>
  <si>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</si>
  <si>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</si>
  <si>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</si>
  <si>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</si>
  <si>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</si>
  <si>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</si>
  <si>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</si>
  <si>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</si>
  <si>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</si>
  <si>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</si>
  <si>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</si>
  <si>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</si>
  <si>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</si>
  <si>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</si>
  <si>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</si>
  <si>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</si>
  <si>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</si>
  <si>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</si>
  <si>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</si>
  <si>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</si>
  <si>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</si>
  <si>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</si>
  <si>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</si>
  <si>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</si>
  <si>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</si>
  <si>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</si>
  <si>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</si>
  <si>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</si>
  <si>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</si>
  <si>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</si>
  <si>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</si>
  <si>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</si>
  <si>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</si>
  <si>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</si>
  <si>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</si>
  <si>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</si>
  <si>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</si>
  <si>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</si>
  <si>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</si>
  <si>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</si>
  <si>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</si>
  <si>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</si>
  <si>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</si>
  <si>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</si>
  <si>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</si>
  <si>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</si>
  <si>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</si>
  <si>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</si>
  <si>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</si>
  <si>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</si>
  <si>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</si>
  <si>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</si>
  <si>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</si>
  <si>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</si>
  <si>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</si>
  <si>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</si>
  <si>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</si>
  <si>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</si>
  <si>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</si>
  <si>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</si>
  <si>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</si>
  <si>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</si>
  <si>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</si>
  <si>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</si>
  <si>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</si>
  <si>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</si>
  <si>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</si>
  <si>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</si>
  <si>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</si>
  <si>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</si>
  <si>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</si>
  <si>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</si>
  <si>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</si>
  <si>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</si>
  <si>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</si>
  <si>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</si>
  <si>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</si>
  <si>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</si>
  <si>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</si>
  <si>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</si>
  <si>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</si>
  <si>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</si>
  <si>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</si>
  <si>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</si>
  <si>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</si>
  <si>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</si>
  <si>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</si>
  <si>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</si>
  <si>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</si>
  <si>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</si>
  <si>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</si>
  <si>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</si>
  <si>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</si>
  <si>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</si>
  <si>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</si>
  <si>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</si>
  <si>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</si>
  <si>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</si>
  <si>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</si>
  <si>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</si>
  <si>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</si>
  <si>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</si>
  <si>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</si>
  <si>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</si>
  <si>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</si>
  <si>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</si>
  <si>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</si>
  <si>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</si>
  <si>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</si>
  <si>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</si>
  <si>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</si>
  <si>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</si>
  <si>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</si>
  <si>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</si>
  <si>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</si>
  <si>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</si>
  <si>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</si>
  <si>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</si>
  <si>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</si>
  <si>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</si>
  <si>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</si>
  <si>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</si>
  <si>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</si>
  <si>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</si>
  <si>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</si>
  <si>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</si>
  <si>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</si>
  <si>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</si>
  <si>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</si>
  <si>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</si>
  <si>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</si>
  <si>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</si>
  <si>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</si>
  <si>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</si>
  <si>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</si>
  <si>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</si>
  <si>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</si>
  <si>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</si>
  <si>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</si>
  <si>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</si>
  <si>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</si>
  <si>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</si>
  <si>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</si>
  <si>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</si>
  <si>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</si>
  <si>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</si>
  <si>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</si>
  <si>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</si>
  <si>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</si>
  <si>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</si>
  <si>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</si>
  <si>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</si>
  <si>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</si>
  <si>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</si>
  <si>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</si>
  <si>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</si>
  <si>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</si>
  <si>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</si>
  <si>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</si>
  <si>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</si>
  <si>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</si>
  <si>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</si>
  <si>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</si>
  <si>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</si>
  <si>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</si>
  <si>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</si>
  <si>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</si>
  <si>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</si>
  <si>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</si>
  <si>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</si>
  <si>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</si>
  <si>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</si>
  <si>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</si>
  <si>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</si>
  <si>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</si>
  <si>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</si>
  <si>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</si>
  <si>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</si>
  <si>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</si>
  <si>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</si>
  <si>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</si>
  <si>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</si>
  <si>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</si>
  <si>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</si>
  <si>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</si>
  <si>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</si>
  <si>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</si>
  <si>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</si>
  <si>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</si>
  <si>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</si>
  <si>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</si>
  <si>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</si>
  <si>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</si>
  <si>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</si>
  <si>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</si>
  <si>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</si>
  <si>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</si>
  <si>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</si>
  <si>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</si>
  <si>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</si>
  <si>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</si>
  <si>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</si>
  <si>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</si>
  <si>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</si>
  <si>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</si>
  <si>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</si>
  <si>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</si>
  <si>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</si>
  <si>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</si>
  <si>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</si>
  <si>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</si>
  <si>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</si>
  <si>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</si>
  <si>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</si>
  <si>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</si>
  <si>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</si>
  <si>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</si>
  <si>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</si>
  <si>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</si>
  <si>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</si>
  <si>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</si>
  <si>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</si>
  <si>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</si>
  <si>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</si>
  <si>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</si>
  <si>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</si>
  <si>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</si>
  <si>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</si>
  <si>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</si>
  <si>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</si>
  <si>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</si>
  <si>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</si>
  <si>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</si>
  <si>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</si>
  <si>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</si>
  <si>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</si>
  <si>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</si>
  <si>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</si>
  <si>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</si>
  <si>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</si>
  <si>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</si>
  <si>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</si>
  <si>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</si>
  <si>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</si>
  <si>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</si>
  <si>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</si>
  <si>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</si>
  <si>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</si>
  <si>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</si>
  <si>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</si>
  <si>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</si>
  <si>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</si>
  <si>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</si>
  <si>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</si>
  <si>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</si>
  <si>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</si>
  <si>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</si>
  <si>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</si>
  <si>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</si>
  <si>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</si>
  <si>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</si>
  <si>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</si>
  <si>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</si>
  <si>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</si>
  <si>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</si>
  <si>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</si>
  <si>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</si>
  <si>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</si>
  <si>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</si>
  <si>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</si>
  <si>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</si>
  <si>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</si>
  <si>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</si>
  <si>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</si>
  <si>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</si>
  <si>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</si>
  <si>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</si>
  <si>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</si>
  <si>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</si>
  <si>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</si>
  <si>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</si>
  <si>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</si>
  <si>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</si>
  <si>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</si>
  <si>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</si>
  <si>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</si>
  <si>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</si>
  <si>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</si>
  <si>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</si>
  <si>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</si>
  <si>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</si>
  <si>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</si>
  <si>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</si>
  <si>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</si>
  <si>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</si>
  <si>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</si>
  <si>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</si>
  <si>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</si>
  <si>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</si>
  <si>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</si>
  <si>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</si>
  <si>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</si>
  <si>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</si>
  <si>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</si>
  <si>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</si>
  <si>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</si>
  <si>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</si>
  <si>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</si>
  <si>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</si>
  <si>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</si>
  <si>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</si>
  <si>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</si>
  <si>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</si>
  <si>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</si>
  <si>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</si>
  <si>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</si>
  <si>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</si>
  <si>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</si>
  <si>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</si>
  <si>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</si>
  <si>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</si>
  <si>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</si>
  <si>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</si>
  <si>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</si>
  <si>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</si>
  <si>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</si>
  <si>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</si>
  <si>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</si>
  <si>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</si>
  <si>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</si>
  <si>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</si>
  <si>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</si>
  <si>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</si>
  <si>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</si>
  <si>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</si>
  <si>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</si>
  <si>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</si>
  <si>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</si>
  <si>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</si>
  <si>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</si>
  <si>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</si>
  <si>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</si>
  <si>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</si>
  <si>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</si>
  <si>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</si>
  <si>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</si>
  <si>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</si>
  <si>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</si>
  <si>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</si>
  <si>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</si>
  <si>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</si>
  <si>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</si>
  <si>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</si>
  <si>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</si>
  <si>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</si>
  <si>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</si>
  <si>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</si>
  <si>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</si>
  <si>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</si>
  <si>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</si>
  <si>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</si>
  <si>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</si>
  <si>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</si>
  <si>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</si>
  <si>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</si>
  <si>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</si>
  <si>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</si>
  <si>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</si>
  <si>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</si>
  <si>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</si>
  <si>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</si>
  <si>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</si>
  <si>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</si>
  <si>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</si>
  <si>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</si>
  <si>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</si>
  <si>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</si>
  <si>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</si>
  <si>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</si>
  <si>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</si>
  <si>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</si>
  <si>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</si>
  <si>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</si>
  <si>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</si>
  <si>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</si>
  <si>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</si>
  <si>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</si>
  <si>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</si>
  <si>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</si>
  <si>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</si>
  <si>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</si>
  <si>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</si>
  <si>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</si>
  <si>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</si>
  <si>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</si>
  <si>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</si>
  <si>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</si>
  <si>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</si>
  <si>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</si>
  <si>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</si>
  <si>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</si>
  <si>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</si>
  <si>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</si>
  <si>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</si>
  <si>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</si>
  <si>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</si>
  <si>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</si>
  <si>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</si>
  <si>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</si>
  <si>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</si>
  <si>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</si>
  <si>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</si>
  <si>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</si>
  <si>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</si>
  <si>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</si>
  <si>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</si>
  <si>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</si>
  <si>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</si>
  <si>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</si>
  <si>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</si>
  <si>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</si>
  <si>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</si>
  <si>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</si>
  <si>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</si>
  <si>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</si>
  <si>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</si>
  <si>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</si>
  <si>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</si>
  <si>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</si>
  <si>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</si>
  <si>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</si>
  <si>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</si>
  <si>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</si>
  <si>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</si>
  <si>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</si>
  <si>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</si>
  <si>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</si>
  <si>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</si>
  <si>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</si>
  <si>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</si>
  <si>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</si>
  <si>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</si>
  <si>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</si>
  <si>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</si>
  <si>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</si>
  <si>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</si>
  <si>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</si>
  <si>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</si>
  <si>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</si>
  <si>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</si>
  <si>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</si>
  <si>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</si>
  <si>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</si>
  <si>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</si>
  <si>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</si>
  <si>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</si>
  <si>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</si>
  <si>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</si>
  <si>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</si>
  <si>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</si>
  <si>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</si>
  <si>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</si>
  <si>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</si>
  <si>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</si>
  <si>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</si>
  <si>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</si>
  <si>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</si>
  <si>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</si>
  <si>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</si>
  <si>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</si>
  <si>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</si>
  <si>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</si>
  <si>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</si>
  <si>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</si>
  <si>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</si>
  <si>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</si>
  <si>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</si>
  <si>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</si>
  <si>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</si>
  <si>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</si>
  <si>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</si>
  <si>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</si>
  <si>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</si>
  <si>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</si>
  <si>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</si>
  <si>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</si>
  <si>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</si>
  <si>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</si>
  <si>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</si>
  <si>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</si>
  <si>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</si>
  <si>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</si>
  <si>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</si>
  <si>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</si>
  <si>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</si>
  <si>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</si>
  <si>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</si>
  <si>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</si>
  <si>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</si>
  <si>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</si>
  <si>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</si>
  <si>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</si>
  <si>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</si>
  <si>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</si>
  <si>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</si>
  <si>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</si>
  <si>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</si>
  <si>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</si>
  <si>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</si>
  <si>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</si>
  <si>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</si>
  <si>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</si>
  <si>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</si>
  <si>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</si>
  <si>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</si>
  <si>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</si>
  <si>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</si>
  <si>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</si>
  <si>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</si>
  <si>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</si>
  <si>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</si>
  <si>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</si>
  <si>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</si>
  <si>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</si>
  <si>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</si>
  <si>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</si>
  <si>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</si>
  <si>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</si>
  <si>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</si>
  <si>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</si>
  <si>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</si>
  <si>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</si>
  <si>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</si>
  <si>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</si>
  <si>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</si>
  <si>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</si>
  <si>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</si>
  <si>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</si>
  <si>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</si>
  <si>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</si>
  <si>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</si>
  <si>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</si>
  <si>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</si>
  <si>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</si>
  <si>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</si>
  <si>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</si>
  <si>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</si>
  <si>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</si>
  <si>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</si>
  <si>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</si>
  <si>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</si>
  <si>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</si>
  <si>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</si>
  <si>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</si>
  <si>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</si>
  <si>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</si>
  <si>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</si>
  <si>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</si>
  <si>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</si>
  <si>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</si>
  <si>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</si>
  <si>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</si>
  <si>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</si>
  <si>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</si>
  <si>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</si>
  <si>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</si>
  <si>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</si>
  <si>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</si>
  <si>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</si>
  <si>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</si>
  <si>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</si>
  <si>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</si>
  <si>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</si>
  <si>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</si>
  <si>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</si>
  <si>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</si>
  <si>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</si>
  <si>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</si>
  <si>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</si>
  <si>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</si>
  <si>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</si>
  <si>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</si>
  <si>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</si>
  <si>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</si>
  <si>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</si>
  <si>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</si>
  <si>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</si>
  <si>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</si>
  <si>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</si>
  <si>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</si>
  <si>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</si>
  <si>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</si>
  <si>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</si>
  <si>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</si>
  <si>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</si>
  <si>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</si>
  <si>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</si>
  <si>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</si>
  <si>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</si>
  <si>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</si>
  <si>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</si>
  <si>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</si>
  <si>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</si>
  <si>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</si>
  <si>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</si>
  <si>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</si>
  <si>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</si>
  <si>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</si>
  <si>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</si>
  <si>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</si>
  <si>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</si>
  <si>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</si>
  <si>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</si>
  <si>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</si>
  <si>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</si>
  <si>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</si>
  <si>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</si>
  <si>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</si>
  <si>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</si>
  <si>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</si>
  <si>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</si>
  <si>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</si>
  <si>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</si>
  <si>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</si>
  <si>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</si>
  <si>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</si>
  <si>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</si>
  <si>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</si>
  <si>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</si>
  <si>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</si>
  <si>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</si>
  <si>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</si>
  <si>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</si>
  <si>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</si>
  <si>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</si>
  <si>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</si>
  <si>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</si>
  <si>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</si>
  <si>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</si>
  <si>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</si>
  <si>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</si>
  <si>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</si>
  <si>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</si>
  <si>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</si>
  <si>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</si>
  <si>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</si>
  <si>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</si>
  <si>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</si>
  <si>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</si>
  <si>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</si>
  <si>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</si>
  <si>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</si>
  <si>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</si>
  <si>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</si>
  <si>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</si>
  <si>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</si>
  <si>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</si>
  <si>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</si>
  <si>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</si>
  <si>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</si>
  <si>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</si>
  <si>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</si>
  <si>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</si>
  <si>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</si>
  <si>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</si>
  <si>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</si>
  <si>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</si>
  <si>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</si>
  <si>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</si>
  <si>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</si>
  <si>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</si>
  <si>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</si>
  <si>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</si>
  <si>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</si>
  <si>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</si>
  <si>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</si>
  <si>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</si>
  <si>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</si>
  <si>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</si>
  <si>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</si>
  <si>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</si>
  <si>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</si>
  <si>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</si>
  <si>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</si>
  <si>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</si>
  <si>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</si>
  <si>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</si>
  <si>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</si>
  <si>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</si>
  <si>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</si>
  <si>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</si>
  <si>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</si>
  <si>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</si>
  <si>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</si>
  <si>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</si>
  <si>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</si>
  <si>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</si>
  <si>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</si>
  <si>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</si>
  <si>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</si>
  <si>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</si>
  <si>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</si>
  <si>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</si>
  <si>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</si>
  <si>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</si>
  <si>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</si>
  <si>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</si>
  <si>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</si>
  <si>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</si>
  <si>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</si>
  <si>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</si>
  <si>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</si>
  <si>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</si>
  <si>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</si>
  <si>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</si>
  <si>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</si>
  <si>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</si>
  <si>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</si>
  <si>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</si>
  <si>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</si>
  <si>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</si>
  <si>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</si>
  <si>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</si>
  <si>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</si>
  <si>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</si>
  <si>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</si>
  <si>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</si>
  <si>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</si>
  <si>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</si>
  <si>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</si>
  <si>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</si>
  <si>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</si>
  <si>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</si>
  <si>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</si>
  <si>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</si>
  <si>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</si>
  <si>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</si>
  <si>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</si>
  <si>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</si>
  <si>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</si>
  <si>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</si>
  <si>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</si>
  <si>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</si>
  <si>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</si>
  <si>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</si>
  <si>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</si>
  <si>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</si>
  <si>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</si>
  <si>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</si>
  <si>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</si>
  <si>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</si>
  <si>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</si>
  <si>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</si>
  <si>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</si>
  <si>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</si>
  <si>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</si>
  <si>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</si>
  <si>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</si>
  <si>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</si>
  <si>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</si>
  <si>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</si>
  <si>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</si>
  <si>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</si>
  <si>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</si>
  <si>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</si>
  <si>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</si>
  <si>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</si>
  <si>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</si>
  <si>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</si>
  <si>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</si>
  <si>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</si>
  <si>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</si>
  <si>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</si>
  <si>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</si>
  <si>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</si>
  <si>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</si>
  <si>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</si>
  <si>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</si>
  <si>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</si>
  <si>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</si>
  <si>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</si>
  <si>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</si>
  <si>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</si>
  <si>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</si>
  <si>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</si>
  <si>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</si>
  <si>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</si>
  <si>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</si>
  <si>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</si>
  <si>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</si>
  <si>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</si>
  <si>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</si>
  <si>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</si>
  <si>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</si>
  <si>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</si>
  <si>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</si>
  <si>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</si>
  <si>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</si>
  <si>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</si>
  <si>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</si>
  <si>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</si>
  <si>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</si>
  <si>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</si>
  <si>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</si>
  <si>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</si>
  <si>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</si>
  <si>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</si>
  <si>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</si>
  <si>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</si>
  <si>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</si>
  <si>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</si>
  <si>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</si>
  <si>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</si>
  <si>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</si>
  <si>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</si>
  <si>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</si>
  <si>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</si>
  <si>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</si>
  <si>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</si>
  <si>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</si>
  <si>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</si>
  <si>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</si>
  <si>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</si>
  <si>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</si>
  <si>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</si>
  <si>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</si>
  <si>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</si>
  <si>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</si>
  <si>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</si>
  <si>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</si>
  <si>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</si>
  <si>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</si>
  <si>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</si>
  <si>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</si>
  <si>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</si>
  <si>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</si>
  <si>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</si>
  <si>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</si>
  <si>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</si>
  <si>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</si>
  <si>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</si>
  <si>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</si>
  <si>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</si>
  <si>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</si>
  <si>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</si>
  <si>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</si>
  <si>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</si>
  <si>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</si>
  <si>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</si>
  <si>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</si>
  <si>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</si>
  <si>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</si>
  <si>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</si>
  <si>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</si>
  <si>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</si>
  <si>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</si>
  <si>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</si>
  <si>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</si>
  <si>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</si>
  <si>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</si>
  <si>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</si>
  <si>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</si>
  <si>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</si>
  <si>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</si>
  <si>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</si>
  <si>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</si>
  <si>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</si>
  <si>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</si>
  <si>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</si>
  <si>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</si>
  <si>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</si>
  <si>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</si>
  <si>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</si>
  <si>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</si>
  <si>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</si>
  <si>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</si>
  <si>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</si>
  <si>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</si>
  <si>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</si>
  <si>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</si>
  <si>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</si>
  <si>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</si>
  <si>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</si>
  <si>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</si>
  <si>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</si>
  <si>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</si>
  <si>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</si>
  <si>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</si>
  <si>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</si>
  <si>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</si>
  <si>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</si>
  <si>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</si>
  <si>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</si>
  <si>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</si>
  <si>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</si>
  <si>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</si>
  <si>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</si>
  <si>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</si>
  <si>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</si>
  <si>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</si>
  <si>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</si>
  <si>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</si>
  <si>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</si>
  <si>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</si>
  <si>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</si>
  <si>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</si>
  <si>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</si>
  <si>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</si>
  <si>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</si>
  <si>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</si>
  <si>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</si>
  <si>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</si>
  <si>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</si>
  <si>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</si>
  <si>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</si>
  <si>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</si>
  <si>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</si>
  <si>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</si>
  <si>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</si>
  <si>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</si>
  <si>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</si>
  <si>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</si>
  <si>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</si>
  <si>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</si>
  <si>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</si>
  <si>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</si>
  <si>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</si>
  <si>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</si>
  <si>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</si>
  <si>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</si>
  <si>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</si>
  <si>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</si>
  <si>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</si>
  <si>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</si>
  <si>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</si>
  <si>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</si>
  <si>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</si>
  <si>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</si>
  <si>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</si>
  <si>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</si>
  <si>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</si>
  <si>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</si>
  <si>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</si>
  <si>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</si>
  <si>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</si>
  <si>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</si>
  <si>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</si>
  <si>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</si>
  <si>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</si>
  <si>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</si>
  <si>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</si>
  <si>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</si>
  <si>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</si>
  <si>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</si>
  <si>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</si>
  <si>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</si>
  <si>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</si>
  <si>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</si>
  <si>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</si>
  <si>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</si>
  <si>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</si>
  <si>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</si>
  <si>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</si>
  <si>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</si>
  <si>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</si>
  <si>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</si>
  <si>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</si>
  <si>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</si>
  <si>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</si>
  <si>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</si>
  <si>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</si>
  <si>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</si>
  <si>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</si>
  <si>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</si>
  <si>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</si>
  <si>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</si>
  <si>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</si>
  <si>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</si>
  <si>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</si>
  <si>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</si>
  <si>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</si>
  <si>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</si>
  <si>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</si>
  <si>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</si>
  <si>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</si>
  <si>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</si>
  <si>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</si>
  <si>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</si>
  <si>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</si>
  <si>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</si>
  <si>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</si>
  <si>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</si>
  <si>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</si>
  <si>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</si>
  <si>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</si>
  <si>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</si>
  <si>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</si>
  <si>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</si>
  <si>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</si>
  <si>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</si>
  <si>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</si>
  <si>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</si>
  <si>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</si>
  <si>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</si>
  <si>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</si>
  <si>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</si>
  <si>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</si>
  <si>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</si>
  <si>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</si>
  <si>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</si>
  <si>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</si>
  <si>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</si>
  <si>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</si>
  <si>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</si>
  <si>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</si>
  <si>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</si>
  <si>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</si>
  <si>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</si>
  <si>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</si>
  <si>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</si>
  <si>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</si>
  <si>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</si>
  <si>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</si>
  <si>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</si>
  <si>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</si>
  <si>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</si>
  <si>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</si>
  <si>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</si>
  <si>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</si>
  <si>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</si>
  <si>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</si>
  <si>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</si>
  <si>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</si>
  <si>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</si>
  <si>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</si>
  <si>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</si>
  <si>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</si>
  <si>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</si>
  <si>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</si>
  <si>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</si>
  <si>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</si>
  <si>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</si>
  <si>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</si>
  <si>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</si>
  <si>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</si>
  <si>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</si>
  <si>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</si>
  <si>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</si>
  <si>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</si>
  <si>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</si>
  <si>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</si>
  <si>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</si>
  <si>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</si>
  <si>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</si>
  <si>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</si>
  <si>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</si>
  <si>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</si>
  <si>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</si>
  <si>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</si>
  <si>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</si>
  <si>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</si>
  <si>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</si>
  <si>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</si>
  <si>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</si>
  <si>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</si>
  <si>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</si>
  <si>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</si>
  <si>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</si>
  <si>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</si>
  <si>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</si>
  <si>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</si>
  <si>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</si>
  <si>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</si>
  <si>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</si>
  <si>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</si>
  <si>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</si>
  <si>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</si>
  <si>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</si>
  <si>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</si>
  <si>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</si>
  <si>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</si>
  <si>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</si>
  <si>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</si>
  <si>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</si>
  <si>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</si>
  <si>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</si>
  <si>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</si>
  <si>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</si>
  <si>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</si>
  <si>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</si>
  <si>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</si>
  <si>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</si>
  <si>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</si>
  <si>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</si>
  <si>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</si>
  <si>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</si>
  <si>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</si>
  <si>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</si>
  <si>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</si>
  <si>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</si>
  <si>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</si>
  <si>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</si>
  <si>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</si>
  <si>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</si>
  <si>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</si>
  <si>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</si>
  <si>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</si>
  <si>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</si>
  <si>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</si>
  <si>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</si>
  <si>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</si>
  <si>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</si>
  <si>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</si>
  <si>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</si>
  <si>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</si>
  <si>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</si>
  <si>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</si>
  <si>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</si>
  <si>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</si>
  <si>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</si>
  <si>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</si>
  <si>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</si>
  <si>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</si>
  <si>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</si>
  <si>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</si>
  <si>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</si>
  <si>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</si>
  <si>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</si>
  <si>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</si>
  <si>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</si>
  <si>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</si>
  <si>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</si>
  <si>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</si>
  <si>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</si>
  <si>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</si>
  <si>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</si>
  <si>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</si>
  <si>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</si>
  <si>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</si>
  <si>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</si>
  <si>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</si>
  <si>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</si>
  <si>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</si>
  <si>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</si>
  <si>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</si>
  <si>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</si>
  <si>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</si>
  <si>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</si>
  <si>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</si>
  <si>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</si>
  <si>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</si>
  <si>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</si>
  <si>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</si>
  <si>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</si>
  <si>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</si>
  <si>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</si>
  <si>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</si>
  <si>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</si>
  <si>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</si>
  <si>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</si>
  <si>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</si>
  <si>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</si>
  <si>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</si>
  <si>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</si>
  <si>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</si>
  <si>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</si>
  <si>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</si>
  <si>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</si>
  <si>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</si>
  <si>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</si>
  <si>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</si>
  <si>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</si>
  <si>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</si>
  <si>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</si>
  <si>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</si>
  <si>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</si>
  <si>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</si>
  <si>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</si>
  <si>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</si>
  <si>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</si>
  <si>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</si>
  <si>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</si>
  <si>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</si>
  <si>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</si>
  <si>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</si>
  <si>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</si>
  <si>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</si>
  <si>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</si>
  <si>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</si>
  <si>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</si>
  <si>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</si>
  <si>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</si>
  <si>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</si>
  <si>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</si>
  <si>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</si>
  <si>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</si>
  <si>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</si>
  <si>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</si>
  <si>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</si>
  <si>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</si>
  <si>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</si>
  <si>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</si>
  <si>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</si>
  <si>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</si>
  <si>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</si>
  <si>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</si>
  <si>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</si>
  <si>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</si>
  <si>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</si>
  <si>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</si>
  <si>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</si>
  <si>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</si>
  <si>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</si>
  <si>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</si>
  <si>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</si>
  <si>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</si>
  <si>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</si>
  <si>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</si>
  <si>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</si>
  <si>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</si>
  <si>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</si>
  <si>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</si>
  <si>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</si>
  <si>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</si>
  <si>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</si>
  <si>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</si>
  <si>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</si>
  <si>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</si>
  <si>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</si>
  <si>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</si>
  <si>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</si>
  <si>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</si>
  <si>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</si>
  <si>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</si>
  <si>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</si>
  <si>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</si>
  <si>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</si>
  <si>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</si>
  <si>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</si>
  <si>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</si>
  <si>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</si>
  <si>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</si>
  <si>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</si>
  <si>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</si>
  <si>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</si>
  <si>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</si>
  <si>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</si>
  <si>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</si>
  <si>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</si>
  <si>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</si>
  <si>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</si>
  <si>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</si>
  <si>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</si>
  <si>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</si>
  <si>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</si>
  <si>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</si>
  <si>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</si>
  <si>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</si>
  <si>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</si>
  <si>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</si>
  <si>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</si>
  <si>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</si>
  <si>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</si>
  <si>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</si>
  <si>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</si>
  <si>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</si>
  <si>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</si>
  <si>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</si>
  <si>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</si>
  <si>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</si>
  <si>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</si>
  <si>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</si>
  <si>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</si>
  <si>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</si>
  <si>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</si>
  <si>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</si>
  <si>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</si>
  <si>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</si>
  <si>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</si>
  <si>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</si>
  <si>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</si>
  <si>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</si>
  <si>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</si>
  <si>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</si>
  <si>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</si>
  <si>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</si>
  <si>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</si>
  <si>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</si>
  <si>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</si>
  <si>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</si>
  <si>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</si>
  <si>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</si>
  <si>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</si>
  <si>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</si>
  <si>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</si>
  <si>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</si>
  <si>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</si>
  <si>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</si>
  <si>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</si>
  <si>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</si>
  <si>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</si>
  <si>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</si>
  <si>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</si>
  <si>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</si>
  <si>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</si>
  <si>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</si>
  <si>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</si>
  <si>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</si>
  <si>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</si>
  <si>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</si>
  <si>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</si>
  <si>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</si>
  <si>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</si>
  <si>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</si>
  <si>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</si>
  <si>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</si>
  <si>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</si>
  <si>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</si>
  <si>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</si>
  <si>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</si>
  <si>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</si>
  <si>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</si>
  <si>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</si>
  <si>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</si>
  <si>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</si>
  <si>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</si>
  <si>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</si>
  <si>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</si>
  <si>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</si>
  <si>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</si>
  <si>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</si>
  <si>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</si>
  <si>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</si>
  <si>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</si>
  <si>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</si>
  <si>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</si>
  <si>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</si>
  <si>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</si>
  <si>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</si>
  <si>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</si>
  <si>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</si>
  <si>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</si>
  <si>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</si>
  <si>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</si>
  <si>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</si>
  <si>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</si>
  <si>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</si>
  <si>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</si>
  <si>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</si>
  <si>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</si>
  <si>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</si>
  <si>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</si>
  <si>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</si>
  <si>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</si>
  <si>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</si>
  <si>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</si>
  <si>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</si>
  <si>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</si>
  <si>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</si>
  <si>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</si>
  <si>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</si>
  <si>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</si>
  <si>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</si>
  <si>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</si>
  <si>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</si>
  <si>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</si>
  <si>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</si>
  <si>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</si>
  <si>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</si>
  <si>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</si>
  <si>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</si>
  <si>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</si>
  <si>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</si>
  <si>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</si>
  <si>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</si>
  <si>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</si>
  <si>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</si>
  <si>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</si>
  <si>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</si>
  <si>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</si>
  <si>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</si>
  <si>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</si>
  <si>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</si>
  <si>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</si>
  <si>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</si>
  <si>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</si>
  <si>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</si>
  <si>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</si>
  <si>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</si>
  <si>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</si>
  <si>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</si>
  <si>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</si>
  <si>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</si>
  <si>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</si>
  <si>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</si>
  <si>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</si>
  <si>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</si>
  <si>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</si>
  <si>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</si>
  <si>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</si>
  <si>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</si>
  <si>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</si>
  <si>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</si>
  <si>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</si>
  <si>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</si>
  <si>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</si>
  <si>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</si>
  <si>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</si>
  <si>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</si>
  <si>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</si>
  <si>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</si>
  <si>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</si>
  <si>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</si>
  <si>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</si>
  <si>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</si>
  <si>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</si>
  <si>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</si>
  <si>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</si>
  <si>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</si>
  <si>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</si>
  <si>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</si>
  <si>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</si>
  <si>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</si>
  <si>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</si>
  <si>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</si>
  <si>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</si>
  <si>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</si>
  <si>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</si>
  <si>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</si>
  <si>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</si>
  <si>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</si>
  <si>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</si>
  <si>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</si>
  <si>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</si>
  <si>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</si>
  <si>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</si>
  <si>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</si>
  <si>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</si>
  <si>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</si>
  <si>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</si>
  <si>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</si>
  <si>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</si>
  <si>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</si>
  <si>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</si>
  <si>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</si>
  <si>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</si>
  <si>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</si>
  <si>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</si>
  <si>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</si>
  <si>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</si>
  <si>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</si>
  <si>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</si>
  <si>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</si>
  <si>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</si>
  <si>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</si>
  <si>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</si>
  <si>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</si>
  <si>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</si>
  <si>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</si>
  <si>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</si>
  <si>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</si>
  <si>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</si>
  <si>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</si>
  <si>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</si>
  <si>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</si>
  <si>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</si>
  <si>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</si>
  <si>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</si>
  <si>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</si>
  <si>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</si>
  <si>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</si>
  <si>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</si>
  <si>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</si>
  <si>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</si>
  <si>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</si>
  <si>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</si>
  <si>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</si>
  <si>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</si>
  <si>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</si>
  <si>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</si>
  <si>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</si>
  <si>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</si>
  <si>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</si>
  <si>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</si>
  <si>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</si>
  <si>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</si>
  <si>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</si>
  <si>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</si>
  <si>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</si>
  <si>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</si>
  <si>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</si>
  <si>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</si>
  <si>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</si>
  <si>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</si>
  <si>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</si>
  <si>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</si>
  <si>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</si>
  <si>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</si>
  <si>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</si>
  <si>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</si>
  <si>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</si>
  <si>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</si>
  <si>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</si>
  <si>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</si>
  <si>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</si>
  <si>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</si>
  <si>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</si>
  <si>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</si>
  <si>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</si>
  <si>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</si>
  <si>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</si>
  <si>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</si>
  <si>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</si>
  <si>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</si>
  <si>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</si>
  <si>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</si>
  <si>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</si>
  <si>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</si>
  <si>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</si>
  <si>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</si>
  <si>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</si>
  <si>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</si>
  <si>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</si>
  <si>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</si>
  <si>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</si>
  <si>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</si>
  <si>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</si>
  <si>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</si>
  <si>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</si>
  <si>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</si>
  <si>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</si>
  <si>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</si>
  <si>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</si>
  <si>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</si>
  <si>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</si>
  <si>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</si>
  <si>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</si>
  <si>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</si>
  <si>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</si>
  <si>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</si>
  <si>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</si>
  <si>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</si>
  <si>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</si>
  <si>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</si>
  <si>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</si>
  <si>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</si>
  <si>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</si>
  <si>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</si>
  <si>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</si>
  <si>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</si>
  <si>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</si>
  <si>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</si>
  <si>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</si>
  <si>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</si>
  <si>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</si>
  <si>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</si>
  <si>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</si>
  <si>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</si>
  <si>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</si>
  <si>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</si>
  <si>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</si>
  <si>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</si>
  <si>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</si>
  <si>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</si>
  <si>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</si>
  <si>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</si>
  <si>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</si>
  <si>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</si>
  <si>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</si>
  <si>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</si>
  <si>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</si>
  <si>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</si>
  <si>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</si>
  <si>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</si>
  <si>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</si>
  <si>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</si>
  <si>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</si>
  <si>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</si>
  <si>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</si>
  <si>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</si>
  <si>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</si>
  <si>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</si>
  <si>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</si>
  <si>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</si>
  <si>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</si>
  <si>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</si>
  <si>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</si>
  <si>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</si>
  <si>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</si>
  <si>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</si>
  <si>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</si>
  <si>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</si>
  <si>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</si>
  <si>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</si>
  <si>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</si>
  <si>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</si>
  <si>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</si>
  <si>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</si>
  <si>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</si>
  <si>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</si>
  <si>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</si>
  <si>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</si>
  <si>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</si>
  <si>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</si>
  <si>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</si>
  <si>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</si>
  <si>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</si>
  <si>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</si>
  <si>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</si>
  <si>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</si>
  <si>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</si>
  <si>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</si>
  <si>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</si>
  <si>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</si>
  <si>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</si>
  <si>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</si>
  <si>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</si>
  <si>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</si>
  <si>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</si>
  <si>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</si>
  <si>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</si>
  <si>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</si>
  <si>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</si>
  <si>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</si>
  <si>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</si>
  <si>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</si>
  <si>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</si>
  <si>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</si>
  <si>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</si>
  <si>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</si>
  <si>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</si>
  <si>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</si>
  <si>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</si>
  <si>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</si>
  <si>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</si>
  <si>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</si>
  <si>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</si>
  <si>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</si>
  <si>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</si>
  <si>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</si>
  <si>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</si>
  <si>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</si>
  <si>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</si>
  <si>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</si>
  <si>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</si>
  <si>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</si>
  <si>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</si>
  <si>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</si>
  <si>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</si>
  <si>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</si>
  <si>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</si>
  <si>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</si>
  <si>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</si>
  <si>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</si>
  <si>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</si>
  <si>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</si>
  <si>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</si>
  <si>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</si>
  <si>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</si>
  <si>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</si>
  <si>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</si>
  <si>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</si>
  <si>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</si>
  <si>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</si>
  <si>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</si>
  <si>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</si>
  <si>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</si>
  <si>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</si>
  <si>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</si>
  <si>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</si>
  <si>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</si>
  <si>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</si>
  <si>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</si>
  <si>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</si>
  <si>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</si>
  <si>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</si>
  <si>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</si>
  <si>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</si>
  <si>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</si>
  <si>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</si>
  <si>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</si>
  <si>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</si>
  <si>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</si>
  <si>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</si>
  <si>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</si>
  <si>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</si>
  <si>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</si>
  <si>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</si>
  <si>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</si>
  <si>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</si>
  <si>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</si>
  <si>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</si>
  <si>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</si>
  <si>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</si>
  <si>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</si>
  <si>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</si>
  <si>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</si>
  <si>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</si>
  <si>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</si>
  <si>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</si>
  <si>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</si>
  <si>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</si>
  <si>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</si>
  <si>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</si>
  <si>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</si>
  <si>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</si>
  <si>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</si>
  <si>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</si>
  <si>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</si>
  <si>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</si>
  <si>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</si>
  <si>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</si>
  <si>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</si>
  <si>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</si>
  <si>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</si>
  <si>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</si>
  <si>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</si>
  <si>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</si>
  <si>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</si>
  <si>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</si>
  <si>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</si>
  <si>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</si>
  <si>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</si>
  <si>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</si>
  <si>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</si>
  <si>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</si>
  <si>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</si>
  <si>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</si>
  <si>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</si>
  <si>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</si>
  <si>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</si>
  <si>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</si>
  <si>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</si>
  <si>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</si>
  <si>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</si>
  <si>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</si>
  <si>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</si>
  <si>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</si>
  <si>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</si>
  <si>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</si>
  <si>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</si>
  <si>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</si>
  <si>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</si>
  <si>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</si>
  <si>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</si>
  <si>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</si>
  <si>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</si>
  <si>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</si>
  <si>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</si>
  <si>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</si>
  <si>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</si>
  <si>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</si>
  <si>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</si>
  <si>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</si>
  <si>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</si>
  <si>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</si>
  <si>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</si>
  <si>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</si>
  <si>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</si>
  <si>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</si>
  <si>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</si>
  <si>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</si>
  <si>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</si>
  <si>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</si>
  <si>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</si>
  <si>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</si>
  <si>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</si>
  <si>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</si>
  <si>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</si>
  <si>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</si>
  <si>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</si>
  <si>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</si>
  <si>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</si>
  <si>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</si>
  <si>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</si>
  <si>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</si>
  <si>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</si>
  <si>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</si>
  <si>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</si>
  <si>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</si>
  <si>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</si>
  <si>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</si>
  <si>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</si>
  <si>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</si>
  <si>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</si>
  <si>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</si>
  <si>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</si>
  <si>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</si>
  <si>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</si>
  <si>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</si>
  <si>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</si>
  <si>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</si>
  <si>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</si>
  <si>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</si>
  <si>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</si>
  <si>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</si>
  <si>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</si>
  <si>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</si>
  <si>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</si>
  <si>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</si>
  <si>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</si>
  <si>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</si>
  <si>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</si>
  <si>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</si>
  <si>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</si>
  <si>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</si>
  <si>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</si>
  <si>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</si>
  <si>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</si>
  <si>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</si>
  <si>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</si>
  <si>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</si>
  <si>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</si>
  <si>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</si>
  <si>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</si>
  <si>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</si>
  <si>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</si>
  <si>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</si>
  <si>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</si>
  <si>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</si>
  <si>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</si>
  <si>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</si>
  <si>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</si>
  <si>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</si>
  <si>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</si>
  <si>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</si>
  <si>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</si>
  <si>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</si>
  <si>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</si>
  <si>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</si>
  <si>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</si>
  <si>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</si>
  <si>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</si>
  <si>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</si>
  <si>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</si>
  <si>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</si>
  <si>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</si>
  <si>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</si>
  <si>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</si>
  <si>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</si>
  <si>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</si>
  <si>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</si>
  <si>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</si>
  <si>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</si>
  <si>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</si>
  <si>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</si>
  <si>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</si>
  <si>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</si>
  <si>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</si>
  <si>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</si>
  <si>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</si>
  <si>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</si>
  <si>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</si>
  <si>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</si>
  <si>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</si>
  <si>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</si>
  <si>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</si>
  <si>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</si>
  <si>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</si>
  <si>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</si>
  <si>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</si>
  <si>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</si>
  <si>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</si>
  <si>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</si>
  <si>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</si>
  <si>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</si>
  <si>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</si>
  <si>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</si>
  <si>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</si>
  <si>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</si>
  <si>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</si>
  <si>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</si>
  <si>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</si>
  <si>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</si>
  <si>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</si>
  <si>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</si>
  <si>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</si>
  <si>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</si>
  <si>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</si>
  <si>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</si>
  <si>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</si>
  <si>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</si>
  <si>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</si>
  <si>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</si>
  <si>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</si>
  <si>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</si>
  <si>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</si>
  <si>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</si>
  <si>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</si>
  <si>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</si>
  <si>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</si>
  <si>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</si>
  <si>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</si>
  <si>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</si>
  <si>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</si>
  <si>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</si>
  <si>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</si>
  <si>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</si>
  <si>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</si>
  <si>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</si>
  <si>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</si>
  <si>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</si>
  <si>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</si>
  <si>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</si>
  <si>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</si>
  <si>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</si>
  <si>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</si>
  <si>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</si>
  <si>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</si>
  <si>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</si>
  <si>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</si>
  <si>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</si>
  <si>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</si>
  <si>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</si>
  <si>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</si>
  <si>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</si>
  <si>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</si>
  <si>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</si>
  <si>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</si>
  <si>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</si>
  <si>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</si>
  <si>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</si>
  <si>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</si>
  <si>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</si>
  <si>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</si>
  <si>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</si>
  <si>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</si>
  <si>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</si>
  <si>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</si>
  <si>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</si>
  <si>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</si>
  <si>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</si>
  <si>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</si>
  <si>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</si>
  <si>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</si>
  <si>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</si>
  <si>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</si>
  <si>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</si>
  <si>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</si>
  <si>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</si>
  <si>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</si>
  <si>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</si>
  <si>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</si>
  <si>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</si>
  <si>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</si>
  <si>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</si>
  <si>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</si>
  <si>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</si>
  <si>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</si>
  <si>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</si>
  <si>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</si>
  <si>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</si>
  <si>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</si>
  <si>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</si>
  <si>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</si>
  <si>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</si>
  <si>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</si>
  <si>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</si>
  <si>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</si>
  <si>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</si>
  <si>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</si>
  <si>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</si>
  <si>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</si>
  <si>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</si>
  <si>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</si>
  <si>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</si>
  <si>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</si>
  <si>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</si>
  <si>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</si>
  <si>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</si>
  <si>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</si>
  <si>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</si>
  <si>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</si>
  <si>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</si>
  <si>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</si>
  <si>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</si>
  <si>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</si>
  <si>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</si>
  <si>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</si>
  <si>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</si>
  <si>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</si>
  <si>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</si>
  <si>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</si>
  <si>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</si>
  <si>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</si>
  <si>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</si>
  <si>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</si>
  <si>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</si>
  <si>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</si>
  <si>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</si>
  <si>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</si>
  <si>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</si>
  <si>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</si>
  <si>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</si>
  <si>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</si>
  <si>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</si>
  <si>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</si>
  <si>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</si>
  <si>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</si>
  <si>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</si>
  <si>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</si>
  <si>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</si>
  <si>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</si>
  <si>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</si>
  <si>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</si>
  <si>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</si>
  <si>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</si>
  <si>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</si>
  <si>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</si>
  <si>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</si>
  <si>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</si>
  <si>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</si>
  <si>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</si>
  <si>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</si>
  <si>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</si>
  <si>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</si>
  <si>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</si>
  <si>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</si>
  <si>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</si>
  <si>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</si>
  <si>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</si>
  <si>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</si>
  <si>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</si>
  <si>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</si>
  <si>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</si>
  <si>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</si>
  <si>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</si>
  <si>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</si>
  <si>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</si>
  <si>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</si>
  <si>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</si>
  <si>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</si>
  <si>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</si>
  <si>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</si>
  <si>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</si>
  <si>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</si>
  <si>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</si>
  <si>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</si>
  <si>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</si>
  <si>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</si>
  <si>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</si>
  <si>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</si>
  <si>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</si>
  <si>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</si>
  <si>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</si>
  <si>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</si>
  <si>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</si>
  <si>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</si>
  <si>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</si>
  <si>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</si>
  <si>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</si>
  <si>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</si>
  <si>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</si>
  <si>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</si>
  <si>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</si>
  <si>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</si>
  <si>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</si>
  <si>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</si>
  <si>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</si>
  <si>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</si>
  <si>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</si>
  <si>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</si>
  <si>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</si>
  <si>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</si>
  <si>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</si>
  <si>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</si>
  <si>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</si>
  <si>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</si>
  <si>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</si>
  <si>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</si>
  <si>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</si>
  <si>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</si>
  <si>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</si>
  <si>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</si>
  <si>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</si>
  <si>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</si>
  <si>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</si>
  <si>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</si>
  <si>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</si>
  <si>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</si>
  <si>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</si>
  <si>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</si>
  <si>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</si>
  <si>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</si>
  <si>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</si>
  <si>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</si>
  <si>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</si>
  <si>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</si>
  <si>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</si>
  <si>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</si>
  <si>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</si>
  <si>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</si>
  <si>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</si>
  <si>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</si>
  <si>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</si>
  <si>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</si>
  <si>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</si>
  <si>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</si>
  <si>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</si>
  <si>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</si>
  <si>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</si>
  <si>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</si>
  <si>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</si>
  <si>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</si>
  <si>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</si>
  <si>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</si>
  <si>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</si>
  <si>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</si>
  <si>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</si>
  <si>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</si>
  <si>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</si>
  <si>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</si>
  <si>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</si>
  <si>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</si>
  <si>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</si>
  <si>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</si>
  <si>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</si>
  <si>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</si>
  <si>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</si>
  <si>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</si>
  <si>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</si>
  <si>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</si>
  <si>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</si>
  <si>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</si>
  <si>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</si>
  <si>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</si>
  <si>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</si>
  <si>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</si>
  <si>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</si>
  <si>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</si>
  <si>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</si>
  <si>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</si>
  <si>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</si>
  <si>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</si>
  <si>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</si>
  <si>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</si>
  <si>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</si>
  <si>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</si>
  <si>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</si>
  <si>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</si>
  <si>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</si>
  <si>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</si>
  <si>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</si>
  <si>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</si>
  <si>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</si>
  <si>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</si>
  <si>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</si>
  <si>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</si>
  <si>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</si>
  <si>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</si>
  <si>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</si>
  <si>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</si>
  <si>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</si>
  <si>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</si>
  <si>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</si>
  <si>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</si>
  <si>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</si>
  <si>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</si>
  <si>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</si>
  <si>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</si>
  <si>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</si>
  <si>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</si>
  <si>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</si>
  <si>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</si>
  <si>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</si>
  <si>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</si>
  <si>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</si>
  <si>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</si>
  <si>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</si>
  <si>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</si>
  <si>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</si>
  <si>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</si>
  <si>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</si>
  <si>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</si>
  <si>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</si>
  <si>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</si>
  <si>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</si>
  <si>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</si>
  <si>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</si>
  <si>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</si>
  <si>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</si>
  <si>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</si>
  <si>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</si>
  <si>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</si>
  <si>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</si>
  <si>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</si>
  <si>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</si>
  <si>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</si>
  <si>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</si>
  <si>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</si>
  <si>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</si>
  <si>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</si>
  <si>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</si>
  <si>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</si>
  <si>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</si>
  <si>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</si>
  <si>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</si>
  <si>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</si>
  <si>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</si>
  <si>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</si>
  <si>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</si>
  <si>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</si>
  <si>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</si>
  <si>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</si>
  <si>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</si>
  <si>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</si>
  <si>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</si>
  <si>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</si>
  <si>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</si>
  <si>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</si>
  <si>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</si>
  <si>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</si>
  <si>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</si>
  <si>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</si>
  <si>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</si>
  <si>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</si>
  <si>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</si>
  <si>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</si>
  <si>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</si>
  <si>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</si>
  <si>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</si>
  <si>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</si>
  <si>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</si>
  <si>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</si>
  <si>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</si>
  <si>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</si>
  <si>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</si>
  <si>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</si>
  <si>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</si>
  <si>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</si>
  <si>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</si>
  <si>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</si>
  <si>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</si>
  <si>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</si>
  <si>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</si>
  <si>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</si>
  <si>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</si>
  <si>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</si>
  <si>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</si>
  <si>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</si>
  <si>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</si>
  <si>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</si>
  <si>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</si>
  <si>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</si>
  <si>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</si>
  <si>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</si>
  <si>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</si>
  <si>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</si>
  <si>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</si>
  <si>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</si>
  <si>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</si>
  <si>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</si>
  <si>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</si>
  <si>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</si>
  <si>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</si>
  <si>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</si>
  <si>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</si>
  <si>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</si>
  <si>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</si>
  <si>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</si>
  <si>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</si>
  <si>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</si>
  <si>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</si>
  <si>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</si>
  <si>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</si>
  <si>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</si>
  <si>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</si>
  <si>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</si>
  <si>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</si>
  <si>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</si>
  <si>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</si>
  <si>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</si>
  <si>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</si>
  <si>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</si>
  <si>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</si>
  <si>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</si>
  <si>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</si>
  <si>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</si>
  <si>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</si>
  <si>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</si>
  <si>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</si>
  <si>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</si>
  <si>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</si>
  <si>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</si>
  <si>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</si>
  <si>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</si>
  <si>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</si>
  <si>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</si>
  <si>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</si>
  <si>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</si>
  <si>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</si>
  <si>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</si>
  <si>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</si>
  <si>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</si>
  <si>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</si>
  <si>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</si>
  <si>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</si>
  <si>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</si>
  <si>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</si>
  <si>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</si>
  <si>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</si>
  <si>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</si>
  <si>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</si>
  <si>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</si>
  <si>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</si>
  <si>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</si>
  <si>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</si>
  <si>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</si>
  <si>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</si>
  <si>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</si>
  <si>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</si>
  <si>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</si>
  <si>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</si>
  <si>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</si>
  <si>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</si>
  <si>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</si>
  <si>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</si>
  <si>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</si>
  <si>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</si>
  <si>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</si>
  <si>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</si>
  <si>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</si>
  <si>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</si>
  <si>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</si>
  <si>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</si>
  <si>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</si>
  <si>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</si>
  <si>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</si>
  <si>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</si>
  <si>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</si>
  <si>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</si>
  <si>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</si>
  <si>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</si>
  <si>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</si>
  <si>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</si>
  <si>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</si>
  <si>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</si>
  <si>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</si>
  <si>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</si>
  <si>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</si>
  <si>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</si>
  <si>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</si>
  <si>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</si>
  <si>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</si>
  <si>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</si>
  <si>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</si>
  <si>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</si>
  <si>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</si>
  <si>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</si>
  <si>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</si>
  <si>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</si>
  <si>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</si>
  <si>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</si>
  <si>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</si>
  <si>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</si>
  <si>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</si>
  <si>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</si>
  <si>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</si>
  <si>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</si>
  <si>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</si>
  <si>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</si>
  <si>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</si>
  <si>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</si>
  <si>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</si>
  <si>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</si>
  <si>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</si>
  <si>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</si>
  <si>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</si>
  <si>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</si>
  <si>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</si>
  <si>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</si>
  <si>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</si>
  <si>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</si>
  <si>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</si>
  <si>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</si>
  <si>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</si>
  <si>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</si>
  <si>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</si>
  <si>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</si>
  <si>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</si>
  <si>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</si>
  <si>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</si>
  <si>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</si>
  <si>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</si>
  <si>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</si>
  <si>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</si>
  <si>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</si>
  <si>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</si>
  <si>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</si>
  <si>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</si>
  <si>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</si>
  <si>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</si>
  <si>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</si>
  <si>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</si>
  <si>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</si>
  <si>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</si>
  <si>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</si>
  <si>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</si>
  <si>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</si>
  <si>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</si>
  <si>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</si>
  <si>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</si>
  <si>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</si>
  <si>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</si>
  <si>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</si>
  <si>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</si>
  <si>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</si>
  <si>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</si>
  <si>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</si>
  <si>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</si>
  <si>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</si>
  <si>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</si>
  <si>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</si>
  <si>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</si>
  <si>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</si>
  <si>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</si>
  <si>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</si>
  <si>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</si>
  <si>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</si>
  <si>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</si>
  <si>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</si>
  <si>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</si>
  <si>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</si>
  <si>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</si>
  <si>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</si>
  <si>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</si>
  <si>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</si>
  <si>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</si>
  <si>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</si>
  <si>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</si>
  <si>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</si>
  <si>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</si>
  <si>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</si>
  <si>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</si>
  <si>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</si>
  <si>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</si>
  <si>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</si>
  <si>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</si>
  <si>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</si>
  <si>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</si>
  <si>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</si>
  <si>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</si>
  <si>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</si>
  <si>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</si>
  <si>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</si>
  <si>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</si>
  <si>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</si>
  <si>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</si>
  <si>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</si>
  <si>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</si>
  <si>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</si>
  <si>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</si>
  <si>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</si>
  <si>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</si>
  <si>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</si>
  <si>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</si>
  <si>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</si>
  <si>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</si>
  <si>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</si>
  <si>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</si>
  <si>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</si>
  <si>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</si>
  <si>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</si>
  <si>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</si>
  <si>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</si>
  <si>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</si>
  <si>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</si>
  <si>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</si>
  <si>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</si>
  <si>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</si>
  <si>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</si>
  <si>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</si>
  <si>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</si>
  <si>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</si>
  <si>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</si>
  <si>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</si>
  <si>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</si>
  <si>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</si>
  <si>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</si>
  <si>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</si>
  <si>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</si>
  <si>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</si>
  <si>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</si>
  <si>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</si>
  <si>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</si>
  <si>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</si>
  <si>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</si>
  <si>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</si>
  <si>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</si>
  <si>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</si>
  <si>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</si>
  <si>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</si>
  <si>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</si>
  <si>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</si>
  <si>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</si>
  <si>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</si>
  <si>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</si>
  <si>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</si>
  <si>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</si>
  <si>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</si>
  <si>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</si>
  <si>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</si>
  <si>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</si>
  <si>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</si>
  <si>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</si>
  <si>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</si>
  <si>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</si>
  <si>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</si>
  <si>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</si>
  <si>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</si>
  <si>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</si>
  <si>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</si>
  <si>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</si>
  <si>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</si>
  <si>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</si>
  <si>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</si>
  <si>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</si>
  <si>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</si>
  <si>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</si>
  <si>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</si>
  <si>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</si>
  <si>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</si>
  <si>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</si>
  <si>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</si>
  <si>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</si>
  <si>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</si>
  <si>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</si>
  <si>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</si>
  <si>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</si>
  <si>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</si>
  <si>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</si>
  <si>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</si>
  <si>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</si>
  <si>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</si>
  <si>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</si>
  <si>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</si>
  <si>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</si>
  <si>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</si>
  <si>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</si>
  <si>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</si>
  <si>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</si>
  <si>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</si>
  <si>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</si>
  <si>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</si>
  <si>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</si>
  <si>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</si>
  <si>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</si>
  <si>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</si>
  <si>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</si>
  <si>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</si>
  <si>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</si>
  <si>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</si>
  <si>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</si>
  <si>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</si>
  <si>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</si>
  <si>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</si>
  <si>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</si>
  <si>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</si>
  <si>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</si>
  <si>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</si>
  <si>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</si>
  <si>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</si>
  <si>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</si>
  <si>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</si>
  <si>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</si>
  <si>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</si>
  <si>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</si>
  <si>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</si>
  <si>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</si>
  <si>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</si>
  <si>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</si>
  <si>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</si>
  <si>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</si>
  <si>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</si>
  <si>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</si>
  <si>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</si>
  <si>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</si>
  <si>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</si>
  <si>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</si>
  <si>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</si>
  <si>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</si>
  <si>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</si>
  <si>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</si>
  <si>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</si>
  <si>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</si>
  <si>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</si>
  <si>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</si>
  <si>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</si>
  <si>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</si>
  <si>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</si>
  <si>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</si>
  <si>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</si>
  <si>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</si>
  <si>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</si>
  <si>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</si>
  <si>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</si>
  <si>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</si>
  <si>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</si>
  <si>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</si>
  <si>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</si>
  <si>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</si>
  <si>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</si>
  <si>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</si>
  <si>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</si>
  <si>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</si>
  <si>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</si>
  <si>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</si>
  <si>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</si>
  <si>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</si>
  <si>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</si>
  <si>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</si>
  <si>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</si>
  <si>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</si>
  <si>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</si>
  <si>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</si>
  <si>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</si>
  <si>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</si>
  <si>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</si>
  <si>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</si>
  <si>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</si>
  <si>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</si>
  <si>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</si>
  <si>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</si>
  <si>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</si>
  <si>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</si>
  <si>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</si>
  <si>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</si>
  <si>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</si>
  <si>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</si>
  <si>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</si>
  <si>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</si>
  <si>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</si>
  <si>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</si>
  <si>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</si>
  <si>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</si>
  <si>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</si>
  <si>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</si>
  <si>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</si>
  <si>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</si>
  <si>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</si>
  <si>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</si>
  <si>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</si>
  <si>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</si>
  <si>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</si>
  <si>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</si>
  <si>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</si>
  <si>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</si>
  <si>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</si>
  <si>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</si>
  <si>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</si>
  <si>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</si>
  <si>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</si>
  <si>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</si>
  <si>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</si>
  <si>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</si>
  <si>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</si>
  <si>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</si>
  <si>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</si>
  <si>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</si>
  <si>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</si>
  <si>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</si>
  <si>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</si>
  <si>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</si>
  <si>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</si>
  <si>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</si>
  <si>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</si>
  <si>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</si>
  <si>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</si>
  <si>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</si>
  <si>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</si>
  <si>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</si>
  <si>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</si>
  <si>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</si>
  <si>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</si>
  <si>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</si>
  <si>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</si>
  <si>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</si>
  <si>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</si>
  <si>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</si>
  <si>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</si>
  <si>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</si>
  <si>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</si>
  <si>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</si>
  <si>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</si>
  <si>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</si>
  <si>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</si>
  <si>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</si>
  <si>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</si>
  <si>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</si>
  <si>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</si>
  <si>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</si>
  <si>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</si>
  <si>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</si>
  <si>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</si>
  <si>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</si>
  <si>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</si>
  <si>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</si>
  <si>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</si>
  <si>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</si>
  <si>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</si>
  <si>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</si>
  <si>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</si>
  <si>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</si>
  <si>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</si>
  <si>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</si>
  <si>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</si>
  <si>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</si>
  <si>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</si>
  <si>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</si>
  <si>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</si>
  <si>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</si>
  <si>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</si>
  <si>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</si>
  <si>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</si>
  <si>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</si>
  <si>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</si>
  <si>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</si>
  <si>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</si>
  <si>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</si>
  <si>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</si>
  <si>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</si>
  <si>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</si>
  <si>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</si>
  <si>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</si>
  <si>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</si>
  <si>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</si>
  <si>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</si>
  <si>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</si>
  <si>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</si>
  <si>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</si>
  <si>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</si>
  <si>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</si>
  <si>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</si>
  <si>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</si>
  <si>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</si>
  <si>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</si>
  <si>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</si>
  <si>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</si>
  <si>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</si>
  <si>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</si>
  <si>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</si>
  <si>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</si>
  <si>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</si>
  <si>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</si>
  <si>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</si>
  <si>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</si>
  <si>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</si>
  <si>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</si>
  <si>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</si>
  <si>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</si>
  <si>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</si>
  <si>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</si>
  <si>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</si>
  <si>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</si>
  <si>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</si>
  <si>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</si>
  <si>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</si>
  <si>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</si>
  <si>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</si>
  <si>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</si>
  <si>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</si>
  <si>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</si>
  <si>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</si>
  <si>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</si>
  <si>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</si>
  <si>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</si>
  <si>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</si>
  <si>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</si>
  <si>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</si>
  <si>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</si>
  <si>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</si>
  <si>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</si>
  <si>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</si>
  <si>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</si>
  <si>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</si>
  <si>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</si>
  <si>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</si>
  <si>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</si>
  <si>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</si>
  <si>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</si>
  <si>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</si>
  <si>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</si>
  <si>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</si>
  <si>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</si>
  <si>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</si>
  <si>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</si>
  <si>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</si>
  <si>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</si>
  <si>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</si>
  <si>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</si>
  <si>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</si>
  <si>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</si>
  <si>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</si>
  <si>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</si>
  <si>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</si>
  <si>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</si>
  <si>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</si>
  <si>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</si>
  <si>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</si>
  <si>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</si>
  <si>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</si>
  <si>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</si>
  <si>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</si>
  <si>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</si>
  <si>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</si>
  <si>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</si>
  <si>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</si>
  <si>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</si>
  <si>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</si>
  <si>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</si>
  <si>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</si>
  <si>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</si>
  <si>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</si>
  <si>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</si>
  <si>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</si>
  <si>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</si>
  <si>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</si>
  <si>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</si>
  <si>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</si>
  <si>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</si>
  <si>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</si>
  <si>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</si>
  <si>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</si>
  <si>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</si>
  <si>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</si>
  <si>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</si>
  <si>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</si>
  <si>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</si>
  <si>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</si>
  <si>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</si>
  <si>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</si>
  <si>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</si>
  <si>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</si>
  <si>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</si>
  <si>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</si>
  <si>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</si>
  <si>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</si>
  <si>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</si>
  <si>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</si>
  <si>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</si>
  <si>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</si>
  <si>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</si>
  <si>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</si>
  <si>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</si>
  <si>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</si>
  <si>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</si>
  <si>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</si>
  <si>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</si>
  <si>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</si>
  <si>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</si>
  <si>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</si>
  <si>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</si>
  <si>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</si>
  <si>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</si>
  <si>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</si>
  <si>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</si>
  <si>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</si>
  <si>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</si>
  <si>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</si>
  <si>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</si>
  <si>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</si>
  <si>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</si>
  <si>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</si>
  <si>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</si>
  <si>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</si>
  <si>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</si>
  <si>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</si>
  <si>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</si>
  <si>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</si>
  <si>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</si>
  <si>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</si>
  <si>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</si>
  <si>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</si>
  <si>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</si>
  <si>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</si>
  <si>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</si>
  <si>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</si>
  <si>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</si>
  <si>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</si>
  <si>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</si>
  <si>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</si>
  <si>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</si>
  <si>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</si>
  <si>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</si>
  <si>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</si>
  <si>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</si>
  <si>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</si>
  <si>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</si>
  <si>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</si>
  <si>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</si>
  <si>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</si>
  <si>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</si>
  <si>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</si>
  <si>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</si>
  <si>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</si>
  <si>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</si>
  <si>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</si>
  <si>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</si>
  <si>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</si>
  <si>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</si>
  <si>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</si>
  <si>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</si>
  <si>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</si>
  <si>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</si>
  <si>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</si>
  <si>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</si>
  <si>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</si>
  <si>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</si>
  <si>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</si>
  <si>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</si>
  <si>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</si>
  <si>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</si>
  <si>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</si>
  <si>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</si>
  <si>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</si>
  <si>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</si>
  <si>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</si>
  <si>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</si>
  <si>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</si>
  <si>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</si>
  <si>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</si>
  <si>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</si>
  <si>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</si>
  <si>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</si>
  <si>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</si>
  <si>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</si>
  <si>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</si>
  <si>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</si>
  <si>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</si>
  <si>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</si>
  <si>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</si>
  <si>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</si>
  <si>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</si>
  <si>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</si>
  <si>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</si>
  <si>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</si>
  <si>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</si>
  <si>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</si>
  <si>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</si>
  <si>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</si>
  <si>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</si>
  <si>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</si>
  <si>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</si>
  <si>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</si>
  <si>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</si>
  <si>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</si>
  <si>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</si>
  <si>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</si>
  <si>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</si>
  <si>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</si>
  <si>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</si>
  <si>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</si>
  <si>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</si>
  <si>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</si>
  <si>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</si>
  <si>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</si>
  <si>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</si>
  <si>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</si>
  <si>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</si>
  <si>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</si>
  <si>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</si>
  <si>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</si>
  <si>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</si>
  <si>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</si>
  <si>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</si>
  <si>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</si>
  <si>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</si>
  <si>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</si>
  <si>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</si>
  <si>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</si>
  <si>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</si>
  <si>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</si>
  <si>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</si>
  <si>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</si>
  <si>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</si>
  <si>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</si>
  <si>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</si>
  <si>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</si>
  <si>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</si>
  <si>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</si>
  <si>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</si>
  <si>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</si>
  <si>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</si>
  <si>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</si>
  <si>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</si>
  <si>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</si>
  <si>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</si>
  <si>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</si>
  <si>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</si>
  <si>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</si>
  <si>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</si>
  <si>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</si>
  <si>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</si>
  <si>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</si>
  <si>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</si>
  <si>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</si>
  <si>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</si>
  <si>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</si>
  <si>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</si>
  <si>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</si>
  <si>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</si>
  <si>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</si>
  <si>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</si>
  <si>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</si>
  <si>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</si>
  <si>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</si>
  <si>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</si>
  <si>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</si>
  <si>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</si>
  <si>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</si>
  <si>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</si>
  <si>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</si>
  <si>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</si>
  <si>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</si>
  <si>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</si>
  <si>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</si>
  <si>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</si>
  <si>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</si>
  <si>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</si>
  <si>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</si>
  <si>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</si>
  <si>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</si>
  <si>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</si>
  <si>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</si>
  <si>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</si>
  <si>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</si>
  <si>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</si>
  <si>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</si>
  <si>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</si>
  <si>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</si>
  <si>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</si>
  <si>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</si>
  <si>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</si>
  <si>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</si>
  <si>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</si>
  <si>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</si>
  <si>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</si>
  <si>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</si>
  <si>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</si>
  <si>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</si>
  <si>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</si>
  <si>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</si>
  <si>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</si>
  <si>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</si>
  <si>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</si>
  <si>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</si>
  <si>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</si>
  <si>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</si>
  <si>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</si>
  <si>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</si>
  <si>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</si>
  <si>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</si>
  <si>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</si>
  <si>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</si>
  <si>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</si>
  <si>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</si>
  <si>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</si>
  <si>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</si>
  <si>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</si>
  <si>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</si>
  <si>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</si>
  <si>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</si>
  <si>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</si>
  <si>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</si>
  <si>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</si>
  <si>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</si>
  <si>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</si>
  <si>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</si>
  <si>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</si>
  <si>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</si>
  <si>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</si>
  <si>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</si>
  <si>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</si>
  <si>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</si>
  <si>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</si>
  <si>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</si>
  <si>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</si>
  <si>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</si>
  <si>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</si>
  <si>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</si>
  <si>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</si>
  <si>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</si>
  <si>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</si>
  <si>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</si>
  <si>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</si>
  <si>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</si>
  <si>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</si>
  <si>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</si>
  <si>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</si>
  <si>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</si>
  <si>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</si>
  <si>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</si>
  <si>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</si>
  <si>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</si>
  <si>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</si>
  <si>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</si>
  <si>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</si>
  <si>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</si>
  <si>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</si>
  <si>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</si>
  <si>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</si>
  <si>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</si>
  <si>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</si>
  <si>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</si>
  <si>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</si>
  <si>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</si>
  <si>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</si>
  <si>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</si>
  <si>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</si>
  <si>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</si>
  <si>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</si>
  <si>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</si>
  <si>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</si>
  <si>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</si>
  <si>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</si>
  <si>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</si>
  <si>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</si>
  <si>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</si>
  <si>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</si>
  <si>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</si>
  <si>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</si>
  <si>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</si>
  <si>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</si>
  <si>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</si>
  <si>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</si>
  <si>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</si>
  <si>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</si>
  <si>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</si>
  <si>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</si>
  <si>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</si>
  <si>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</si>
  <si>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</si>
  <si>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</si>
  <si>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</si>
  <si>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</si>
  <si>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</si>
  <si>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</si>
  <si>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</si>
  <si>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</si>
  <si>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</si>
  <si>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</si>
  <si>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</si>
  <si>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</si>
  <si>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</si>
  <si>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</si>
  <si>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</si>
  <si>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</si>
  <si>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</si>
  <si>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</si>
  <si>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</si>
  <si>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</si>
  <si>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</si>
  <si>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</si>
  <si>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</si>
  <si>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</si>
  <si>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</si>
  <si>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</si>
  <si>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</si>
  <si>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</si>
  <si>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</si>
  <si>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</si>
  <si>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</si>
  <si>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</si>
  <si>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</si>
  <si>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</si>
  <si>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</si>
  <si>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</si>
  <si>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</si>
  <si>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</si>
  <si>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</si>
  <si>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</si>
  <si>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</si>
  <si>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</si>
  <si>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</si>
  <si>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</si>
  <si>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</si>
  <si>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</si>
  <si>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</si>
  <si>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</si>
  <si>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</si>
  <si>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</si>
  <si>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</si>
  <si>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</si>
  <si>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</si>
  <si>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</si>
  <si>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</si>
  <si>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</si>
  <si>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</si>
  <si>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</si>
  <si>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</si>
  <si>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</si>
  <si>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</si>
  <si>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</si>
  <si>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</si>
  <si>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</si>
  <si>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</si>
  <si>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</si>
  <si>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</si>
  <si>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</si>
  <si>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</si>
  <si>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</si>
  <si>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</si>
  <si>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</si>
  <si>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</si>
  <si>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</si>
  <si>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</si>
  <si>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</si>
  <si>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</si>
  <si>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</si>
  <si>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</si>
  <si>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</si>
  <si>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</si>
  <si>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</si>
  <si>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</si>
  <si>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</si>
  <si>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</si>
  <si>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</si>
  <si>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</si>
  <si>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</si>
  <si>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</si>
  <si>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</si>
  <si>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</si>
  <si>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</si>
  <si>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</si>
  <si>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</si>
  <si>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</si>
  <si>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</si>
  <si>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</si>
  <si>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</si>
  <si>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</si>
  <si>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</si>
  <si>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</si>
  <si>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</si>
  <si>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</si>
  <si>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</si>
  <si>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</si>
  <si>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</si>
  <si>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</si>
  <si>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</si>
  <si>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</si>
  <si>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</si>
  <si>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</si>
  <si>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</si>
  <si>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</si>
  <si>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</si>
  <si>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</si>
  <si>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</si>
  <si>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</si>
  <si>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</si>
  <si>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</si>
  <si>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</si>
  <si>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</si>
  <si>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</si>
  <si>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</si>
  <si>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</si>
  <si>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</si>
  <si>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</si>
  <si>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</si>
  <si>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</si>
  <si>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</si>
  <si>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</si>
  <si>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</si>
  <si>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</si>
  <si>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</si>
  <si>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</si>
  <si>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</si>
  <si>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</si>
  <si>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</si>
  <si>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</si>
  <si>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</si>
  <si>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</si>
  <si>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</si>
  <si>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</si>
  <si>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</si>
  <si>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</si>
  <si>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</si>
  <si>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</si>
  <si>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</si>
  <si>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</si>
  <si>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</si>
  <si>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</si>
  <si>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</si>
  <si>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</si>
  <si>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</si>
  <si>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</si>
  <si>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</si>
  <si>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</si>
  <si>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</si>
  <si>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</si>
  <si>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</si>
  <si>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</si>
  <si>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</si>
  <si>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</si>
  <si>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</si>
  <si>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</si>
  <si>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</si>
  <si>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</si>
  <si>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</si>
  <si>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</si>
  <si>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</si>
  <si>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</si>
  <si>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</si>
  <si>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</si>
  <si>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</si>
  <si>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</si>
  <si>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</si>
  <si>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</si>
  <si>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</si>
  <si>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</si>
  <si>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</si>
  <si>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</si>
  <si>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</si>
  <si>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</si>
  <si>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</si>
  <si>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</si>
  <si>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</si>
  <si>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</si>
  <si>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</si>
  <si>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</si>
  <si>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</si>
  <si>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</si>
  <si>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</si>
  <si>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</si>
  <si>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</si>
  <si>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</si>
  <si>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</si>
  <si>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</si>
  <si>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</si>
  <si>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</si>
  <si>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</si>
  <si>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</si>
  <si>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</si>
  <si>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</si>
  <si>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</si>
  <si>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</si>
  <si>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</si>
  <si>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</si>
  <si>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</si>
  <si>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</si>
  <si>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</si>
  <si>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</si>
  <si>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</si>
  <si>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</si>
  <si>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</si>
  <si>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</si>
  <si>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</si>
  <si>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</si>
  <si>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</si>
  <si>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</si>
  <si>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</si>
  <si>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</si>
  <si>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</si>
  <si>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</si>
  <si>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</si>
  <si>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</si>
  <si>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</si>
  <si>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</si>
  <si>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</si>
  <si>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</si>
  <si>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</si>
  <si>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</si>
  <si>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</si>
  <si>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</si>
  <si>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</si>
  <si>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</si>
  <si>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</si>
  <si>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</si>
  <si>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</si>
  <si>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</si>
  <si>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</si>
  <si>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</si>
  <si>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</si>
  <si>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</si>
  <si>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</si>
  <si>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</si>
  <si>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</si>
  <si>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</si>
  <si>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</si>
  <si>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</si>
  <si>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</si>
  <si>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</si>
  <si>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</si>
  <si>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</si>
  <si>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</si>
  <si>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</si>
  <si>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</si>
  <si>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</si>
  <si>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</si>
  <si>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</si>
  <si>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</si>
  <si>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</si>
  <si>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</si>
  <si>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</si>
  <si>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</si>
  <si>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</si>
  <si>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</si>
  <si>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</si>
  <si>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</si>
  <si>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</si>
  <si>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</si>
  <si>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</si>
  <si>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</si>
  <si>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</si>
  <si>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</si>
  <si>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</si>
  <si>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</si>
  <si>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</si>
  <si>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</si>
  <si>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</si>
  <si>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</si>
  <si>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</si>
  <si>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</si>
  <si>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</si>
  <si>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</si>
  <si>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</si>
  <si>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</si>
  <si>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</si>
  <si>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</si>
  <si>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</si>
  <si>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</si>
  <si>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</si>
  <si>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</si>
  <si>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</si>
  <si>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</si>
  <si>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</si>
  <si>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</si>
  <si>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</si>
  <si>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</si>
  <si>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</si>
  <si>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</si>
  <si>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</si>
  <si>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</si>
  <si>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</si>
  <si>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</si>
  <si>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</si>
  <si>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</si>
  <si>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</si>
  <si>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</si>
  <si>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</si>
  <si>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</si>
  <si>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</si>
  <si>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</si>
  <si>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</si>
  <si>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</si>
  <si>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</si>
  <si>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</si>
  <si>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</si>
  <si>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</si>
  <si>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</si>
  <si>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</si>
  <si>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</si>
  <si>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</si>
  <si>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</si>
  <si>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</si>
  <si>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</si>
  <si>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</si>
  <si>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</si>
  <si>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</si>
  <si>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</si>
  <si>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</si>
  <si>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</si>
  <si>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</si>
  <si>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</si>
  <si>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</si>
  <si>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</si>
  <si>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</si>
  <si>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</si>
  <si>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</si>
  <si>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</si>
  <si>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</si>
  <si>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</si>
  <si>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</si>
  <si>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</si>
  <si>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</si>
  <si>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</si>
  <si>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</si>
  <si>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</si>
  <si>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</si>
  <si>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</si>
  <si>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</si>
  <si>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</si>
  <si>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</si>
  <si>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</si>
  <si>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</si>
  <si>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</si>
  <si>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</si>
  <si>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</si>
  <si>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</si>
  <si>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</si>
  <si>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</si>
  <si>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</si>
  <si>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</si>
  <si>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</si>
  <si>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</si>
  <si>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</si>
  <si>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</si>
  <si>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</si>
  <si>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</si>
  <si>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</si>
  <si>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</si>
  <si>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</si>
  <si>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</si>
  <si>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</si>
  <si>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</si>
  <si>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</si>
  <si>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</si>
  <si>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</si>
  <si>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</si>
  <si>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</si>
  <si>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</si>
  <si>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</si>
  <si>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</si>
  <si>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</si>
  <si>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</si>
  <si>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</si>
  <si>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</si>
  <si>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</si>
  <si>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</si>
  <si>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</si>
  <si>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</si>
  <si>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</si>
  <si>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</si>
  <si>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</si>
  <si>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</si>
  <si>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</si>
  <si>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</si>
  <si>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</si>
  <si>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</si>
  <si>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</si>
  <si>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</si>
  <si>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</si>
  <si>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</si>
  <si>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</si>
  <si>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</si>
  <si>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</si>
  <si>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</si>
  <si>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</si>
  <si>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</si>
  <si>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</si>
  <si>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</si>
  <si>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</si>
  <si>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</si>
  <si>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</si>
  <si>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</si>
  <si>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</si>
  <si>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</si>
  <si>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</si>
  <si>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</si>
  <si>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</si>
  <si>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</si>
  <si>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</si>
  <si>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</si>
  <si>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</si>
  <si>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</si>
  <si>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</si>
  <si>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</si>
  <si>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</si>
  <si>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</si>
  <si>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</si>
  <si>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</si>
  <si>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</si>
  <si>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</si>
  <si>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</si>
  <si>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</si>
  <si>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</si>
  <si>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</si>
  <si>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</si>
  <si>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</si>
  <si>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</si>
  <si>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</si>
  <si>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</si>
  <si>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</si>
  <si>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</si>
  <si>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</si>
  <si>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</si>
  <si>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</si>
  <si>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</si>
  <si>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</si>
  <si>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</si>
  <si>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</si>
  <si>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</si>
  <si>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</si>
  <si>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</si>
  <si>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</si>
  <si>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</si>
  <si>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</si>
  <si>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</si>
  <si>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</si>
  <si>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</si>
  <si>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</si>
  <si>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</si>
  <si>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</si>
  <si>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</si>
  <si>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</si>
  <si>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</si>
  <si>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</si>
  <si>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</si>
  <si>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</si>
  <si>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</si>
  <si>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</si>
  <si>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</si>
  <si>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</si>
  <si>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</si>
  <si>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</si>
  <si>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</si>
  <si>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</si>
  <si>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</si>
  <si>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</si>
  <si>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</si>
  <si>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</si>
  <si>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</si>
  <si>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</si>
  <si>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</si>
  <si>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</si>
  <si>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</si>
  <si>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</si>
  <si>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</si>
  <si>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</si>
  <si>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</si>
  <si>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</si>
  <si>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</si>
  <si>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</si>
  <si>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</si>
  <si>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</si>
  <si>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</si>
  <si>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</si>
  <si>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</si>
  <si>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</si>
  <si>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</si>
  <si>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</si>
  <si>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</si>
  <si>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</si>
  <si>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</si>
  <si>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</si>
  <si>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</si>
  <si>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</si>
  <si>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</si>
  <si>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</si>
  <si>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</si>
  <si>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</si>
  <si>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</si>
  <si>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</si>
  <si>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</si>
  <si>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</si>
  <si>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</si>
  <si>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</si>
  <si>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</si>
  <si>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</si>
  <si>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</si>
  <si>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</si>
  <si>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</si>
  <si>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</si>
  <si>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</si>
  <si>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</si>
  <si>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</si>
  <si>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</si>
  <si>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</si>
  <si>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</si>
  <si>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</si>
  <si>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</si>
  <si>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</si>
  <si>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</si>
  <si>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</si>
  <si>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</si>
  <si>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</si>
  <si>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</si>
  <si>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</si>
  <si>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</si>
  <si>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</si>
  <si>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</si>
  <si>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</si>
  <si>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</si>
  <si>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</si>
  <si>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</si>
  <si>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</si>
  <si>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</si>
  <si>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</si>
  <si>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</si>
  <si>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</si>
  <si>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</si>
  <si>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</si>
  <si>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</si>
  <si>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</si>
  <si>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</si>
  <si>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</si>
  <si>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</si>
  <si>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</si>
  <si>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</si>
  <si>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</si>
  <si>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</si>
  <si>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</si>
  <si>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</si>
  <si>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</si>
  <si>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</si>
  <si>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</si>
  <si>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</si>
  <si>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</si>
  <si>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</si>
  <si>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</si>
  <si>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</si>
  <si>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</si>
  <si>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</si>
  <si>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</si>
  <si>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</si>
  <si>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</si>
  <si>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</si>
  <si>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</si>
  <si>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</si>
  <si>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</si>
  <si>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</si>
  <si>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</si>
  <si>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</si>
  <si>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</si>
  <si>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</si>
  <si>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</si>
  <si>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</si>
  <si>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</si>
  <si>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</si>
  <si>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</si>
  <si>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</si>
  <si>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</si>
  <si>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</si>
  <si>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</si>
  <si>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</si>
  <si>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</si>
  <si>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</si>
  <si>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</si>
  <si>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</si>
  <si>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</si>
  <si>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</si>
  <si>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</si>
  <si>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</si>
  <si>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</si>
  <si>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</si>
  <si>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</si>
  <si>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</si>
  <si>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</si>
  <si>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</si>
  <si>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</si>
  <si>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</si>
  <si>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</si>
  <si>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</si>
  <si>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</si>
  <si>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</si>
  <si>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</si>
  <si>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</si>
  <si>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</si>
  <si>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</si>
  <si>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</si>
  <si>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</si>
  <si>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</si>
  <si>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</si>
  <si>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</si>
  <si>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</si>
  <si>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</si>
  <si>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</si>
  <si>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</si>
  <si>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</si>
  <si>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</si>
  <si>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</si>
  <si>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</si>
  <si>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</si>
  <si>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</si>
  <si>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</si>
  <si>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</si>
  <si>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</si>
  <si>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</si>
  <si>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</si>
  <si>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</si>
  <si>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</si>
  <si>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</si>
  <si>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</si>
  <si>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</si>
  <si>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</si>
  <si>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</si>
  <si>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</si>
  <si>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</si>
  <si>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</si>
  <si>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</si>
  <si>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</si>
  <si>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</si>
  <si>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</si>
  <si>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</si>
  <si>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</si>
  <si>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</si>
  <si>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</si>
  <si>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</si>
  <si>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</si>
  <si>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</si>
  <si>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</si>
  <si>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</si>
  <si>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</si>
  <si>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</si>
  <si>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</si>
  <si>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</si>
  <si>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</si>
  <si>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</si>
  <si>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</si>
  <si>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</si>
  <si>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</si>
  <si>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</si>
  <si>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</si>
  <si>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</si>
  <si>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</si>
  <si>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</si>
  <si>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</si>
  <si>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</si>
  <si>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</si>
  <si>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</si>
  <si>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</si>
  <si>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</si>
  <si>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</si>
  <si>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</si>
  <si>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</si>
  <si>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</si>
  <si>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</si>
  <si>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</si>
  <si>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</si>
  <si>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</si>
  <si>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</si>
  <si>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</si>
  <si>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</si>
  <si>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</si>
  <si>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</si>
  <si>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</si>
  <si>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</si>
  <si>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</si>
  <si>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</si>
  <si>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</si>
  <si>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</si>
  <si>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</si>
  <si>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</si>
  <si>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</si>
  <si>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</si>
  <si>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</si>
  <si>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</si>
  <si>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</si>
  <si>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</si>
  <si>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</si>
  <si>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</si>
  <si>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</si>
  <si>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</si>
  <si>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</si>
  <si>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</si>
  <si>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</si>
  <si>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</si>
  <si>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</si>
  <si>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</si>
  <si>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</si>
  <si>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</si>
  <si>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</si>
  <si>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</si>
  <si>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</si>
  <si>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</si>
  <si>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</si>
  <si>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</si>
  <si>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</si>
  <si>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</si>
  <si>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</si>
  <si>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</si>
  <si>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</si>
  <si>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</si>
  <si>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</si>
  <si>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</si>
  <si>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</si>
  <si>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</si>
  <si>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</si>
  <si>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</si>
  <si>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</si>
  <si>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</si>
  <si>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</si>
  <si>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</si>
  <si>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</si>
  <si>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</si>
  <si>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</si>
  <si>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</si>
  <si>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</si>
  <si>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</si>
  <si>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</si>
  <si>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</si>
  <si>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</si>
  <si>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</si>
  <si>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</si>
  <si>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</si>
  <si>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</si>
  <si>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</si>
  <si>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</si>
  <si>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</si>
  <si>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</si>
  <si>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</si>
  <si>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</si>
  <si>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</si>
  <si>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</si>
  <si>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</si>
  <si>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</si>
  <si>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</si>
  <si>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</si>
  <si>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</si>
  <si>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</si>
  <si>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</si>
  <si>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</si>
  <si>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</si>
  <si>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</si>
  <si>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</si>
  <si>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</si>
  <si>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</si>
  <si>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</si>
  <si>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</si>
  <si>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</si>
  <si>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</si>
  <si>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</si>
  <si>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</si>
  <si>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</si>
  <si>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</si>
  <si>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</si>
  <si>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</si>
  <si>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</si>
  <si>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</si>
  <si>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</si>
  <si>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</si>
  <si>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</si>
  <si>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</si>
  <si>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</si>
  <si>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</si>
  <si>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</si>
  <si>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</si>
  <si>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</si>
  <si>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</si>
  <si>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</si>
  <si>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</si>
  <si>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</si>
  <si>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</si>
  <si>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</si>
  <si>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</si>
  <si>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</si>
  <si>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</si>
  <si>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</si>
  <si>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</si>
  <si>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</si>
  <si>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</si>
  <si>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</si>
  <si>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</si>
  <si>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</si>
  <si>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</si>
  <si>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</si>
  <si>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</si>
  <si>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</si>
  <si>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</si>
  <si>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</si>
  <si>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</si>
  <si>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</si>
  <si>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</si>
  <si>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</si>
  <si>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</si>
  <si>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</si>
  <si>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</si>
  <si>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</si>
  <si>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</si>
  <si>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</si>
  <si>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</si>
  <si>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</si>
  <si>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</si>
  <si>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</si>
  <si>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</si>
  <si>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</si>
  <si>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</si>
  <si>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</si>
  <si>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</si>
  <si>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</si>
  <si>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</si>
  <si>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</si>
  <si>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</si>
  <si>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</si>
  <si>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</si>
  <si>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</si>
  <si>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</si>
  <si>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</si>
  <si>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</si>
  <si>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</si>
  <si>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</si>
  <si>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</si>
  <si>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</si>
  <si>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</si>
  <si>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</si>
  <si>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</si>
  <si>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</si>
  <si>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</si>
  <si>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</si>
  <si>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</si>
  <si>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</si>
  <si>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</si>
  <si>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</si>
  <si>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</si>
  <si>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</si>
  <si>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</si>
  <si>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</si>
  <si>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</si>
  <si>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</si>
  <si>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</si>
  <si>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</si>
  <si>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</si>
  <si>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</si>
  <si>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</si>
  <si>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</si>
  <si>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</si>
  <si>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</si>
  <si>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</si>
  <si>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</si>
  <si>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</si>
  <si>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</si>
  <si>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</si>
  <si>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</si>
  <si>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</si>
  <si>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</si>
  <si>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</si>
  <si>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</si>
  <si>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</si>
  <si>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</si>
  <si>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</si>
  <si>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</si>
  <si>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</si>
  <si>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</si>
  <si>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</si>
  <si>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</si>
  <si>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</si>
  <si>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</si>
  <si>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</si>
  <si>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</si>
  <si>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</si>
  <si>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</si>
  <si>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</si>
  <si>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</si>
  <si>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</si>
  <si>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</si>
  <si>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</si>
  <si>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</si>
  <si>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</si>
  <si>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</si>
  <si>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</si>
  <si>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</si>
  <si>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</si>
  <si>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</si>
  <si>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</si>
  <si>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</si>
  <si>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</si>
  <si>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</si>
  <si>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</si>
  <si>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</si>
  <si>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</si>
  <si>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</si>
  <si>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</si>
  <si>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</si>
  <si>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</si>
  <si>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</si>
  <si>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</si>
  <si>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</si>
  <si>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</si>
  <si>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</si>
  <si>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</si>
  <si>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</si>
  <si>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</si>
  <si>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</si>
  <si>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</si>
  <si>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</si>
  <si>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</si>
  <si>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</si>
  <si>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</si>
  <si>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</si>
  <si>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</si>
  <si>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</si>
  <si>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</si>
  <si>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</si>
  <si>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</si>
  <si>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</si>
  <si>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</si>
  <si>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</si>
  <si>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</si>
  <si>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</si>
  <si>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</si>
  <si>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</si>
  <si>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</si>
  <si>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</si>
  <si>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</si>
  <si>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</si>
  <si>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</si>
  <si>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</si>
  <si>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</si>
  <si>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</si>
  <si>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</si>
  <si>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</si>
  <si>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</si>
  <si>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</si>
  <si>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</si>
  <si>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</si>
  <si>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</si>
  <si>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</si>
  <si>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</si>
  <si>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</si>
  <si>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</si>
  <si>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</si>
  <si>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</si>
  <si>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</si>
  <si>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</si>
  <si>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</si>
  <si>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</si>
  <si>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</si>
  <si>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</si>
  <si>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</si>
  <si>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</si>
  <si>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</si>
  <si>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</si>
  <si>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</si>
  <si>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</si>
  <si>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</si>
  <si>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</si>
  <si>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</si>
  <si>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</si>
  <si>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</si>
  <si>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</si>
  <si>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</si>
  <si>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</si>
  <si>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</si>
  <si>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</si>
  <si>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</si>
  <si>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</si>
  <si>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</si>
  <si>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</si>
  <si>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</si>
  <si>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</si>
  <si>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</si>
  <si>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</si>
  <si>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</si>
  <si>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</si>
  <si>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</si>
  <si>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</si>
  <si>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</si>
  <si>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</si>
  <si>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</si>
  <si>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</si>
  <si>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</si>
  <si>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</si>
  <si>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</si>
  <si>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</si>
  <si>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</si>
  <si>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</si>
  <si>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</si>
  <si>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</si>
  <si>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</si>
  <si>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</si>
  <si>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</si>
  <si>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</si>
  <si>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</si>
  <si>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</si>
  <si>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</si>
  <si>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</si>
  <si>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</si>
  <si>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</si>
  <si>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</si>
  <si>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</si>
  <si>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</si>
  <si>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</si>
  <si>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</si>
  <si>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</si>
  <si>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</si>
  <si>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</si>
  <si>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</si>
  <si>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</si>
  <si>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</si>
  <si>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</si>
  <si>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</si>
  <si>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</si>
  <si>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</si>
  <si>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</si>
  <si>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</si>
  <si>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</si>
  <si>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</si>
  <si>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</si>
  <si>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</si>
  <si>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</si>
  <si>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</si>
  <si>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</si>
  <si>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</si>
  <si>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</si>
  <si>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</si>
  <si>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</si>
  <si>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</si>
  <si>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</si>
  <si>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</si>
  <si>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</si>
  <si>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</si>
  <si>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</si>
  <si>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</si>
  <si>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</si>
  <si>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</si>
  <si>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</si>
  <si>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</si>
  <si>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</si>
  <si>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</si>
  <si>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</si>
  <si>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</si>
  <si>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</si>
  <si>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</si>
  <si>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</si>
  <si>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</si>
  <si>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</si>
  <si>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</si>
  <si>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</si>
  <si>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</si>
  <si>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</si>
  <si>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</si>
  <si>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</si>
  <si>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</si>
  <si>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</si>
  <si>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</si>
  <si>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</si>
  <si>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</si>
  <si>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</si>
  <si>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</si>
  <si>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</si>
  <si>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</si>
  <si>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</si>
  <si>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</si>
  <si>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</si>
  <si>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</si>
  <si>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</si>
  <si>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</si>
  <si>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</si>
  <si>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</si>
  <si>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</si>
  <si>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</si>
  <si>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</si>
  <si>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</si>
  <si>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</si>
  <si>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</si>
  <si>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</si>
  <si>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</si>
  <si>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</si>
  <si>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</si>
  <si>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</si>
  <si>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</si>
  <si>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</si>
  <si>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</si>
  <si>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</si>
  <si>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</si>
  <si>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</si>
  <si>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</si>
  <si>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</si>
  <si>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</si>
  <si>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</si>
  <si>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</si>
  <si>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</si>
  <si>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</si>
  <si>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</si>
  <si>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</si>
  <si>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</si>
  <si>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</si>
  <si>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</si>
  <si>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</si>
  <si>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</si>
  <si>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</si>
  <si>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</si>
  <si>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</si>
  <si>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</si>
  <si>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</si>
  <si>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</si>
  <si>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</si>
  <si>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</si>
  <si>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</si>
  <si>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</si>
  <si>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</si>
  <si>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</si>
  <si>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</si>
  <si>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</si>
  <si>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</si>
  <si>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</si>
  <si>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</si>
  <si>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</si>
  <si>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</si>
  <si>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</si>
  <si>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</si>
  <si>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</si>
  <si>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</si>
  <si>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</si>
  <si>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</si>
  <si>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</si>
  <si>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</si>
  <si>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</si>
  <si>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</si>
  <si>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</si>
  <si>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</si>
  <si>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</si>
  <si>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</si>
  <si>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</si>
  <si>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</si>
  <si>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</si>
  <si>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</si>
  <si>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</si>
  <si>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</si>
  <si>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</si>
  <si>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</si>
  <si>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</si>
  <si>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</si>
  <si>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</si>
  <si>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</si>
  <si>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</si>
  <si>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</si>
  <si>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</si>
  <si>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</si>
  <si>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</si>
  <si>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</si>
  <si>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</si>
  <si>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</si>
  <si>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</si>
  <si>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</si>
  <si>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</si>
  <si>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</si>
  <si>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</si>
  <si>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</si>
  <si>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</si>
  <si>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</si>
  <si>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</si>
  <si>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</si>
  <si>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</si>
  <si>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</si>
  <si>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</si>
  <si>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</si>
  <si>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</si>
  <si>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</si>
  <si>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</si>
  <si>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</si>
  <si>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</si>
  <si>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</si>
  <si>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</si>
  <si>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</si>
  <si>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</si>
  <si>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</si>
  <si>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</si>
  <si>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</si>
  <si>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</si>
  <si>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</si>
  <si>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</si>
  <si>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</si>
  <si>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</si>
  <si>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</si>
  <si>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</si>
  <si>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</si>
  <si>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</si>
  <si>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</si>
  <si>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</si>
  <si>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</si>
  <si>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</si>
  <si>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</si>
  <si>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</si>
  <si>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</si>
  <si>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</si>
  <si>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</si>
  <si>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</si>
  <si>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</si>
  <si>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</si>
  <si>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</si>
  <si>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</si>
  <si>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</si>
  <si>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</si>
  <si>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</si>
  <si>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</si>
  <si>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</si>
  <si>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</si>
  <si>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</si>
  <si>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</si>
  <si>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</si>
  <si>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</si>
  <si>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</si>
  <si>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</si>
  <si>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</si>
  <si>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</si>
  <si>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</si>
  <si>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</si>
  <si>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</si>
  <si>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</si>
  <si>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</si>
  <si>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</si>
  <si>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</si>
  <si>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</si>
  <si>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</si>
  <si>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</si>
  <si>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</si>
  <si>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</si>
  <si>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</si>
  <si>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</si>
  <si>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</si>
  <si>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</si>
  <si>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</si>
  <si>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</si>
  <si>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</si>
  <si>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</si>
  <si>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</si>
  <si>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</si>
  <si>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</si>
  <si>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</si>
  <si>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</si>
  <si>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</si>
  <si>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</si>
  <si>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</si>
  <si>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</si>
  <si>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</si>
  <si>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</si>
  <si>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</si>
  <si>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</si>
  <si>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</si>
  <si>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</si>
  <si>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</si>
  <si>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</si>
  <si>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</si>
  <si>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</si>
  <si>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</si>
  <si>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</si>
  <si>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</si>
  <si>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</si>
  <si>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</si>
  <si>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</si>
  <si>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</si>
  <si>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</si>
  <si>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</si>
  <si>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</si>
  <si>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</si>
  <si>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</si>
  <si>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</si>
  <si>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</si>
  <si>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</si>
  <si>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</si>
  <si>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</si>
  <si>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</si>
  <si>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</si>
  <si>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</si>
  <si>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</si>
  <si>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</si>
  <si>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</si>
  <si>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</si>
  <si>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</si>
  <si>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</si>
  <si>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</si>
  <si>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</si>
  <si>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</si>
  <si>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</si>
  <si>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</si>
  <si>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</si>
  <si>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</si>
  <si>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</si>
  <si>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</si>
  <si>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</si>
  <si>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</si>
  <si>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</si>
  <si>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</si>
  <si>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</si>
  <si>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</si>
  <si>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</si>
  <si>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</si>
  <si>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</si>
  <si>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</si>
  <si>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</si>
  <si>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</si>
  <si>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</si>
  <si>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</si>
  <si>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</si>
  <si>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</si>
  <si>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</si>
  <si>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</si>
  <si>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</si>
  <si>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</si>
  <si>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</si>
  <si>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</si>
  <si>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</si>
  <si>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</si>
  <si>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</si>
  <si>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</si>
  <si>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</si>
  <si>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</si>
  <si>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</si>
  <si>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</si>
  <si>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</si>
  <si>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</si>
  <si>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</si>
  <si>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</si>
  <si>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</si>
  <si>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</si>
  <si>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</si>
  <si>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</si>
  <si>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</si>
  <si>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</si>
  <si>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</si>
  <si>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</si>
  <si>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</si>
  <si>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</si>
  <si>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</si>
  <si>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</si>
  <si>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</si>
  <si>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</si>
  <si>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</si>
  <si>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</si>
  <si>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</si>
  <si>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</si>
  <si>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</si>
  <si>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</si>
  <si>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</si>
  <si>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</si>
  <si>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</si>
  <si>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</si>
  <si>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</si>
  <si>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</si>
  <si>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</si>
  <si>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</si>
  <si>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</si>
  <si>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</si>
  <si>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</si>
  <si>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</si>
  <si>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</si>
  <si>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</si>
  <si>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</si>
  <si>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</si>
  <si>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</si>
  <si>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</si>
  <si>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</si>
  <si>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</si>
  <si>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</si>
  <si>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</si>
  <si>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</si>
  <si>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</si>
  <si>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</si>
  <si>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</si>
  <si>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</si>
  <si>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</si>
  <si>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</si>
  <si>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</si>
  <si>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</si>
  <si>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</si>
  <si>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</si>
  <si>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</si>
  <si>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</si>
  <si>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</si>
  <si>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</si>
  <si>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</si>
  <si>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</si>
  <si>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</si>
  <si>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</si>
  <si>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</si>
  <si>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</si>
  <si>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</si>
  <si>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</si>
  <si>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</si>
  <si>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</si>
  <si>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</si>
  <si>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</si>
  <si>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</si>
  <si>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</si>
  <si>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</si>
  <si>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</si>
  <si>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</si>
  <si>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</si>
  <si>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</si>
  <si>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</si>
  <si>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</si>
  <si>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</si>
  <si>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</si>
  <si>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</si>
  <si>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</si>
  <si>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</si>
  <si>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</si>
  <si>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</si>
  <si>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</si>
  <si>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</si>
  <si>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</si>
  <si>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</si>
  <si>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</si>
  <si>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</si>
  <si>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</si>
  <si>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</si>
  <si>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</si>
  <si>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</si>
  <si>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</si>
  <si>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</si>
  <si>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</si>
  <si>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</si>
  <si>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</si>
  <si>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</si>
  <si>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</si>
  <si>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</si>
  <si>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</si>
  <si>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</si>
  <si>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</si>
  <si>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</si>
  <si>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</si>
  <si>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</si>
  <si>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</si>
  <si>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</si>
  <si>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</si>
  <si>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</si>
  <si>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</si>
  <si>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</si>
  <si>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</si>
  <si>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</si>
  <si>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</si>
  <si>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</si>
  <si>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</si>
  <si>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</si>
  <si>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</si>
  <si>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</si>
  <si>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</si>
  <si>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</si>
  <si>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</si>
  <si>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</si>
  <si>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</si>
  <si>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</si>
  <si>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</si>
  <si>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</si>
  <si>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</si>
  <si>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</si>
  <si>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</si>
  <si>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</si>
  <si>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</si>
  <si>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</si>
  <si>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</si>
  <si>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</si>
  <si>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</si>
  <si>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</si>
  <si>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</si>
  <si>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</si>
  <si>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</si>
  <si>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</si>
  <si>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</si>
  <si>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</si>
  <si>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</si>
  <si>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</si>
  <si>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</si>
  <si>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</si>
  <si>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</si>
  <si>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</si>
  <si>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</si>
  <si>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</si>
  <si>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</si>
  <si>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</si>
  <si>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</si>
  <si>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</si>
  <si>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</si>
  <si>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</si>
  <si>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</si>
  <si>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</si>
  <si>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</si>
  <si>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</si>
  <si>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</si>
  <si>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</si>
  <si>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</si>
  <si>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</si>
  <si>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</si>
  <si>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</si>
  <si>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</si>
  <si>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</si>
  <si>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</si>
  <si>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</si>
  <si>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</si>
  <si>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</si>
  <si>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</si>
  <si>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</si>
  <si>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</si>
  <si>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</si>
  <si>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</si>
  <si>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</si>
  <si>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</si>
  <si>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</si>
  <si>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</si>
  <si>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</si>
  <si>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</si>
  <si>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</si>
  <si>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</si>
  <si>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</si>
  <si>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</si>
  <si>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</si>
  <si>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</si>
  <si>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</si>
  <si>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</si>
  <si>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</si>
  <si>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</si>
  <si>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</si>
  <si>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</si>
  <si>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</si>
  <si>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</si>
  <si>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</si>
  <si>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</si>
  <si>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</si>
  <si>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</si>
  <si>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</si>
  <si>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</si>
  <si>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</si>
  <si>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</si>
  <si>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</si>
  <si>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</si>
  <si>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</si>
  <si>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</si>
  <si>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</si>
  <si>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</si>
  <si>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</si>
  <si>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</si>
  <si>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</si>
  <si>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</si>
  <si>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</si>
  <si>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</si>
  <si>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</si>
  <si>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</si>
  <si>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</si>
  <si>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</si>
  <si>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</si>
  <si>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</si>
  <si>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</si>
  <si>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</si>
  <si>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</si>
  <si>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</si>
  <si>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</si>
  <si>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</si>
  <si>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</si>
  <si>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</si>
  <si>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</si>
  <si>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</si>
  <si>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</si>
  <si>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</si>
  <si>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</si>
  <si>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</si>
  <si>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</si>
  <si>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</si>
  <si>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</si>
  <si>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</si>
  <si>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</si>
  <si>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</si>
  <si>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</si>
  <si>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</si>
  <si>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</si>
  <si>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</si>
  <si>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</si>
  <si>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</si>
  <si>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</si>
  <si>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</si>
  <si>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</si>
  <si>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</si>
  <si>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</si>
  <si>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</si>
  <si>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</si>
  <si>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</si>
  <si>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</si>
  <si>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</si>
  <si>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</si>
  <si>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</si>
  <si>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</si>
  <si>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</si>
  <si>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</si>
  <si>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</si>
  <si>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</si>
  <si>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</si>
  <si>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</si>
  <si>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</si>
  <si>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</si>
  <si>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</si>
  <si>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</si>
  <si>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</si>
  <si>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</si>
  <si>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</si>
  <si>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</si>
  <si>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</si>
  <si>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</si>
  <si>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</si>
  <si>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</si>
  <si>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</si>
  <si>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</si>
  <si>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</si>
  <si>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</si>
  <si>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</si>
  <si>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</si>
  <si>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</si>
  <si>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</si>
  <si>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</si>
  <si>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</si>
  <si>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</si>
  <si>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</si>
  <si>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</si>
  <si>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</si>
  <si>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</si>
  <si>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</si>
  <si>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</si>
  <si>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</si>
  <si>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</si>
  <si>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</si>
  <si>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</si>
  <si>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</si>
  <si>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</si>
  <si>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</si>
  <si>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</si>
  <si>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</si>
  <si>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</si>
  <si>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</si>
  <si>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</si>
  <si>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</si>
  <si>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</si>
  <si>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</si>
  <si>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</si>
  <si>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</si>
  <si>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</si>
  <si>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</si>
  <si>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</si>
  <si>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</si>
  <si>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</si>
  <si>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</si>
  <si>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</si>
  <si>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</si>
  <si>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</si>
  <si>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</si>
  <si>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</si>
  <si>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</si>
  <si>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</si>
  <si>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</si>
  <si>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</si>
  <si>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</si>
  <si>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</si>
  <si>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</si>
  <si>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</si>
  <si>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</si>
  <si>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</si>
  <si>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</si>
  <si>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</si>
  <si>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</si>
  <si>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</si>
  <si>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</si>
  <si>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</si>
  <si>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</si>
  <si>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</si>
  <si>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</si>
  <si>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</si>
  <si>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</si>
  <si>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</si>
  <si>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</si>
  <si>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</si>
  <si>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</si>
  <si>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</si>
  <si>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</si>
  <si>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</si>
  <si>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</si>
  <si>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</si>
  <si>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</si>
  <si>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</si>
  <si>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</si>
  <si>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</si>
  <si>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</si>
  <si>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</si>
  <si>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</si>
  <si>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</si>
  <si>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</si>
  <si>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</si>
  <si>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</si>
  <si>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</si>
  <si>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</si>
  <si>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</si>
  <si>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</si>
  <si>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</si>
  <si>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</si>
  <si>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</si>
  <si>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</si>
  <si>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</si>
  <si>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</si>
  <si>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</si>
  <si>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</si>
  <si>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</si>
  <si>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</si>
  <si>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</si>
  <si>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</si>
  <si>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</si>
  <si>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</si>
  <si>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</si>
  <si>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</si>
  <si>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</si>
  <si>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</si>
  <si>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</si>
  <si>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</si>
  <si>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</si>
  <si>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</si>
  <si>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</si>
  <si>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</si>
  <si>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</si>
  <si>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</si>
  <si>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</si>
  <si>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</si>
  <si>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</si>
  <si>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</si>
  <si>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</si>
  <si>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</si>
  <si>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</si>
  <si>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</si>
  <si>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</si>
  <si>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</si>
  <si>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</si>
  <si>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</si>
  <si>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</si>
  <si>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</si>
  <si>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</si>
  <si>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</si>
  <si>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</si>
  <si>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</si>
  <si>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</si>
  <si>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</si>
  <si>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</si>
  <si>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</si>
  <si>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</si>
  <si>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</si>
  <si>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</si>
  <si>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</si>
  <si>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</si>
  <si>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</si>
  <si>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</si>
  <si>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</si>
  <si>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</si>
  <si>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</si>
  <si>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</si>
  <si>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</si>
  <si>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</si>
  <si>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</si>
  <si>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</si>
  <si>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</si>
  <si>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</si>
  <si>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</si>
  <si>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</si>
  <si>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</si>
  <si>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</si>
  <si>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</si>
  <si>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</si>
  <si>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</si>
  <si>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</si>
  <si>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</si>
  <si>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</si>
  <si>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</si>
  <si>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</si>
  <si>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</si>
  <si>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</si>
  <si>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</si>
  <si>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</si>
  <si>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</si>
  <si>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</si>
  <si>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</si>
  <si>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</si>
  <si>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</si>
  <si>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</si>
  <si>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</si>
  <si>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</si>
  <si>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</si>
  <si>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</si>
  <si>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</si>
  <si>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</si>
  <si>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</si>
  <si>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</si>
  <si>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</si>
  <si>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</si>
  <si>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</si>
  <si>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</si>
  <si>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</si>
  <si>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</si>
  <si>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</si>
  <si>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</si>
  <si>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</si>
  <si>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</si>
  <si>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</si>
  <si>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</si>
  <si>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</si>
  <si>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</si>
  <si>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</si>
  <si>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</si>
  <si>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</si>
  <si>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</si>
  <si>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</si>
  <si>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</si>
  <si>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</si>
  <si>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</si>
  <si>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</si>
  <si>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</si>
  <si>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</si>
  <si>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</si>
  <si>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</si>
  <si>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</si>
  <si>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</si>
  <si>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</si>
  <si>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</si>
  <si>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</si>
  <si>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</si>
  <si>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</si>
  <si>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</si>
  <si>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</si>
  <si>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</si>
  <si>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</si>
  <si>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</si>
  <si>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</si>
  <si>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</si>
  <si>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</si>
  <si>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</si>
  <si>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</si>
  <si>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</si>
  <si>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</si>
  <si>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</si>
  <si>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</si>
  <si>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</si>
  <si>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</si>
  <si>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</si>
  <si>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</si>
  <si>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</si>
  <si>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</si>
  <si>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</si>
  <si>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</si>
  <si>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</si>
  <si>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</si>
  <si>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</si>
  <si>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</si>
  <si>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</si>
  <si>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</si>
  <si>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</si>
  <si>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</si>
  <si>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</si>
  <si>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</si>
  <si>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</si>
  <si>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</si>
  <si>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</si>
  <si>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</si>
  <si>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</si>
  <si>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</si>
  <si>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</si>
  <si>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</si>
  <si>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</si>
  <si>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</si>
  <si>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</si>
  <si>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</si>
  <si>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</si>
  <si>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</si>
  <si>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</si>
  <si>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</si>
  <si>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</si>
  <si>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</si>
  <si>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</si>
  <si>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</si>
  <si>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</si>
  <si>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</si>
  <si>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</si>
  <si>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</si>
  <si>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</si>
  <si>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</si>
  <si>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</si>
  <si>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</si>
  <si>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</si>
  <si>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</si>
  <si>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</si>
  <si>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</si>
  <si>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</si>
  <si>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</si>
  <si>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</si>
  <si>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</si>
  <si>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</si>
  <si>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</si>
  <si>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</si>
  <si>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</si>
  <si>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</si>
  <si>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</si>
  <si>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</si>
  <si>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</si>
  <si>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</si>
  <si>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</si>
  <si>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</si>
  <si>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</si>
  <si>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</si>
  <si>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</si>
  <si>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</si>
  <si>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</si>
  <si>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</si>
  <si>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</si>
  <si>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</si>
  <si>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</si>
  <si>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</si>
  <si>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</si>
  <si>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</si>
  <si>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</si>
  <si>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</si>
  <si>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</si>
  <si>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</si>
  <si>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</si>
  <si>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</si>
  <si>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</si>
  <si>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</si>
  <si>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</si>
  <si>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</si>
  <si>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</si>
  <si>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</si>
  <si>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</si>
  <si>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</si>
  <si>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</si>
  <si>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</si>
  <si>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</si>
  <si>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</si>
  <si>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</si>
  <si>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</si>
  <si>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</si>
  <si>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</si>
  <si>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</si>
  <si>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</si>
  <si>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</si>
  <si>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</si>
  <si>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</si>
  <si>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</si>
  <si>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</si>
  <si>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</si>
  <si>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</si>
  <si>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</si>
  <si>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</si>
  <si>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</si>
  <si>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</si>
  <si>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</si>
  <si>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</si>
  <si>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</si>
  <si>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</si>
  <si>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</si>
  <si>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</si>
  <si>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</si>
  <si>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</si>
  <si>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</si>
  <si>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</si>
  <si>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</si>
  <si>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</si>
  <si>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</si>
  <si>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</si>
  <si>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</si>
  <si>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</si>
  <si>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</si>
  <si>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</si>
  <si>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</si>
  <si>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</si>
  <si>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</si>
  <si>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</si>
  <si>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</si>
  <si>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</si>
  <si>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</si>
  <si>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</si>
  <si>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</si>
  <si>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</si>
  <si>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</si>
  <si>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</si>
  <si>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</si>
  <si>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</si>
  <si>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</si>
  <si>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</si>
  <si>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</si>
  <si>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</si>
  <si>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</si>
  <si>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</si>
  <si>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</si>
  <si>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</si>
  <si>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</si>
  <si>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</si>
  <si>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</si>
  <si>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</si>
  <si>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</si>
  <si>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</si>
  <si>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</si>
  <si>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</si>
  <si>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</si>
  <si>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</si>
  <si>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</si>
  <si>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</si>
  <si>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</si>
  <si>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</si>
  <si>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</si>
  <si>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</si>
  <si>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</si>
  <si>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</si>
  <si>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</si>
  <si>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</si>
  <si>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</si>
  <si>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</si>
  <si>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</si>
  <si>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</si>
  <si>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</si>
  <si>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</si>
  <si>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</si>
  <si>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</si>
  <si>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</si>
  <si>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</si>
  <si>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</si>
  <si>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</si>
  <si>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</si>
  <si>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</si>
  <si>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</si>
  <si>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</si>
  <si>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</si>
  <si>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</si>
  <si>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</si>
  <si>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</si>
  <si>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</si>
  <si>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</si>
  <si>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</si>
  <si>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</si>
  <si>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</si>
  <si>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</si>
  <si>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</si>
  <si>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</si>
  <si>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</si>
  <si>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</si>
  <si>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</si>
  <si>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</si>
  <si>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</si>
  <si>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</si>
  <si>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</si>
  <si>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</si>
  <si>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</si>
  <si>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</si>
  <si>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</si>
  <si>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</si>
  <si>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</si>
  <si>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</si>
  <si>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</si>
  <si>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</si>
  <si>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</si>
  <si>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</si>
  <si>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</si>
  <si>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</si>
  <si>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</si>
  <si>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</si>
  <si>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</si>
  <si>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</si>
  <si>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</si>
  <si>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</si>
  <si>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</si>
  <si>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</si>
  <si>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</si>
  <si>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</si>
  <si>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</si>
  <si>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</si>
  <si>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</si>
  <si>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</si>
  <si>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</si>
  <si>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</si>
  <si>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</si>
  <si>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</si>
  <si>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</si>
  <si>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</si>
  <si>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</si>
  <si>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</si>
  <si>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</si>
  <si>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</si>
  <si>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</si>
  <si>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</si>
  <si>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</si>
  <si>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</si>
  <si>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</si>
  <si>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</si>
  <si>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</si>
  <si>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</si>
  <si>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</si>
  <si>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</si>
  <si>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</si>
  <si>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</si>
  <si>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</si>
  <si>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</si>
  <si>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</si>
  <si>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</si>
  <si>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</si>
  <si>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</si>
  <si>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</si>
  <si>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</si>
  <si>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</si>
  <si>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</si>
  <si>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</si>
  <si>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</si>
  <si>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</si>
  <si>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</si>
  <si>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</si>
  <si>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</si>
  <si>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</si>
  <si>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</si>
  <si>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</si>
  <si>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</si>
  <si>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</si>
  <si>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</si>
  <si>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</si>
  <si>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</si>
  <si>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</si>
  <si>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</si>
  <si>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</si>
  <si>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</si>
  <si>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</si>
  <si>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</si>
  <si>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</si>
  <si>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</si>
  <si>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</si>
  <si>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</si>
  <si>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</si>
  <si>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</si>
  <si>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</si>
  <si>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</si>
  <si>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</si>
  <si>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</si>
  <si>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</si>
  <si>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</si>
  <si>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</si>
  <si>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</si>
  <si>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</si>
  <si>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</si>
  <si>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</si>
  <si>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</si>
  <si>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</si>
  <si>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</si>
  <si>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</si>
  <si>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</si>
  <si>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</si>
  <si>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</si>
  <si>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</si>
  <si>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</si>
  <si>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</si>
  <si>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</si>
  <si>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</si>
  <si>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</si>
  <si>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</si>
  <si>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</si>
  <si>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</si>
  <si>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</si>
  <si>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</si>
  <si>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</si>
  <si>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</si>
  <si>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</si>
  <si>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</si>
  <si>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</si>
  <si>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</si>
  <si>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</si>
  <si>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</si>
  <si>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</si>
  <si>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</si>
  <si>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</si>
  <si>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</si>
  <si>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</si>
  <si>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</si>
  <si>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</si>
  <si>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</si>
  <si>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</si>
  <si>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</si>
  <si>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</si>
  <si>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</si>
  <si>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</si>
  <si>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</si>
  <si>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</si>
  <si>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</si>
  <si>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</si>
  <si>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</si>
  <si>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</si>
  <si>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</si>
  <si>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</si>
  <si>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</si>
  <si>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</si>
  <si>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</si>
  <si>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</si>
  <si>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</si>
  <si>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</si>
  <si>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</si>
  <si>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</si>
  <si>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</si>
  <si>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</si>
  <si>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</si>
  <si>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</si>
  <si>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</si>
  <si>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</si>
  <si>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</si>
  <si>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</si>
  <si>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</si>
  <si>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</si>
  <si>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</si>
  <si>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</si>
  <si>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</si>
  <si>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</si>
  <si>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</si>
  <si>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</si>
  <si>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</si>
  <si>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</si>
  <si>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</si>
  <si>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</si>
  <si>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</si>
  <si>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</si>
  <si>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</si>
  <si>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</si>
  <si>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</si>
  <si>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</si>
  <si>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</si>
  <si>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</si>
  <si>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</si>
  <si>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</si>
  <si>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</si>
  <si>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</si>
  <si>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</si>
  <si>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</si>
  <si>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</si>
  <si>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</si>
  <si>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</si>
  <si>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</si>
  <si>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</si>
  <si>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</si>
  <si>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</si>
  <si>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</si>
  <si>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</si>
  <si>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</si>
  <si>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</si>
  <si>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</si>
  <si>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</si>
  <si>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</si>
  <si>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</si>
  <si>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</si>
  <si>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</si>
  <si>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</si>
  <si>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</si>
  <si>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</si>
  <si>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</si>
  <si>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</si>
  <si>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</si>
  <si>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</si>
  <si>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</si>
  <si>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</si>
  <si>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</si>
  <si>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</si>
  <si>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</si>
  <si>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</si>
  <si>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</si>
  <si>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</si>
  <si>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</si>
  <si>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</si>
  <si>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</si>
  <si>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</si>
  <si>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</si>
  <si>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</si>
  <si>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</si>
  <si>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</si>
  <si>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</si>
  <si>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</si>
  <si>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</si>
  <si>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</si>
  <si>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</si>
  <si>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</si>
  <si>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</si>
  <si>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</si>
  <si>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</si>
  <si>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</si>
  <si>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</si>
  <si>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</si>
  <si>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</si>
  <si>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</si>
  <si>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</si>
  <si>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</si>
  <si>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</si>
  <si>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</si>
  <si>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</si>
  <si>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</si>
  <si>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</si>
  <si>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</si>
  <si>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</si>
  <si>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</si>
  <si>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</si>
  <si>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</si>
  <si>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</si>
  <si>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</si>
  <si>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</si>
  <si>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</si>
  <si>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</si>
  <si>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</si>
  <si>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</si>
  <si>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</si>
  <si>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</si>
  <si>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</si>
  <si>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</si>
  <si>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</si>
  <si>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</si>
  <si>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</si>
  <si>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</si>
  <si>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</si>
  <si>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</si>
  <si>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</si>
  <si>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</si>
  <si>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</si>
  <si>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</si>
  <si>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</si>
  <si>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</si>
  <si>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</si>
  <si>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</si>
  <si>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</si>
  <si>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</si>
  <si>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</si>
  <si>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</si>
  <si>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</si>
  <si>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</si>
  <si>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</si>
  <si>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</si>
  <si>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</si>
  <si>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</si>
  <si>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</si>
  <si>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</si>
  <si>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</si>
  <si>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</si>
  <si>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</si>
  <si>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</si>
  <si>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</si>
  <si>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</si>
  <si>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</si>
  <si>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</si>
  <si>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</si>
  <si>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</si>
  <si>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</si>
  <si>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</si>
  <si>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</si>
  <si>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</si>
  <si>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</si>
  <si>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</si>
  <si>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</si>
  <si>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</si>
  <si>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</si>
  <si>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</si>
  <si>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</si>
  <si>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</si>
  <si>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</si>
  <si>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</si>
  <si>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</si>
  <si>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</si>
  <si>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</si>
  <si>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</si>
  <si>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</si>
  <si>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</si>
  <si>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</si>
  <si>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</si>
  <si>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</si>
  <si>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</si>
  <si>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</si>
  <si>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</si>
  <si>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</si>
  <si>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</si>
  <si>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</si>
  <si>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</si>
  <si>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</si>
  <si>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</si>
  <si>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</si>
  <si>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</si>
  <si>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</si>
  <si>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</si>
  <si>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</si>
  <si>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</si>
  <si>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</si>
  <si>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</si>
  <si>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</si>
  <si>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</si>
  <si>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</si>
  <si>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</si>
  <si>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</si>
  <si>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</si>
  <si>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</si>
  <si>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</si>
  <si>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</si>
  <si>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</si>
  <si>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</si>
  <si>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</si>
  <si>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</si>
  <si>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</si>
  <si>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</si>
  <si>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</si>
  <si>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</si>
  <si>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</si>
  <si>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</si>
  <si>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</si>
  <si>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</si>
  <si>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</si>
  <si>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</si>
  <si>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</si>
  <si>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</si>
  <si>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</si>
  <si>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</si>
  <si>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</si>
  <si>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</si>
  <si>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</si>
  <si>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</si>
  <si>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</si>
  <si>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</si>
  <si>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</si>
  <si>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</si>
  <si>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</si>
  <si>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</si>
  <si>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</si>
  <si>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</si>
  <si>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</si>
  <si>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</si>
  <si>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</si>
  <si>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</si>
  <si>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</si>
  <si>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</si>
  <si>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</si>
  <si>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</si>
  <si>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</si>
  <si>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</si>
  <si>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</si>
  <si>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</si>
  <si>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</si>
  <si>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</si>
  <si>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</si>
  <si>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</si>
  <si>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</si>
  <si>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</si>
  <si>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</si>
  <si>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</si>
  <si>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</si>
  <si>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</si>
  <si>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</si>
  <si>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</si>
  <si>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</si>
  <si>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</si>
  <si>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</si>
  <si>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</si>
  <si>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</si>
  <si>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</si>
  <si>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</si>
  <si>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</si>
  <si>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</si>
  <si>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</si>
  <si>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</si>
  <si>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</si>
  <si>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</si>
  <si>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</si>
  <si>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</si>
  <si>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</si>
  <si>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</si>
  <si>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</si>
  <si>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</si>
  <si>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</si>
  <si>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</si>
  <si>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</si>
  <si>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</si>
  <si>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</si>
  <si>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</si>
  <si>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</si>
  <si>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</si>
  <si>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</si>
  <si>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</si>
  <si>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</si>
  <si>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</si>
  <si>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</si>
  <si>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</si>
  <si>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</si>
  <si>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</si>
  <si>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</si>
  <si>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</si>
  <si>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</si>
  <si>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</si>
  <si>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</si>
  <si>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</si>
  <si>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</si>
  <si>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</si>
  <si>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</si>
  <si>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</si>
  <si>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</si>
  <si>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</si>
  <si>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</si>
  <si>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</si>
  <si>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</si>
  <si>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</si>
  <si>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</si>
  <si>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</si>
  <si>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</si>
  <si>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</si>
  <si>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</si>
  <si>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</si>
  <si>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</si>
  <si>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</si>
  <si>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</si>
  <si>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</si>
  <si>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</si>
  <si>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</si>
  <si>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</si>
  <si>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</si>
  <si>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</si>
  <si>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</si>
  <si>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</si>
  <si>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</si>
  <si>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</si>
  <si>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</si>
  <si>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</si>
  <si>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</si>
  <si>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</si>
  <si>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</si>
  <si>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</si>
  <si>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</si>
  <si>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</si>
  <si>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</si>
  <si>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</si>
  <si>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</si>
  <si>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</si>
  <si>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</si>
  <si>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</si>
  <si>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</si>
  <si>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</si>
  <si>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</si>
  <si>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</si>
  <si>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</si>
  <si>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</si>
  <si>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</si>
  <si>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</si>
  <si>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</si>
  <si>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</si>
  <si>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</si>
  <si>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</si>
  <si>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</si>
  <si>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</si>
  <si>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</si>
  <si>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</si>
  <si>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</si>
  <si>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</si>
  <si>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</si>
  <si>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</si>
  <si>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</si>
  <si>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</si>
  <si>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</si>
  <si>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</si>
  <si>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</si>
  <si>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</si>
  <si>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</si>
  <si>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</si>
  <si>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</si>
  <si>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</si>
  <si>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</si>
  <si>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</si>
  <si>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</si>
  <si>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</si>
  <si>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</si>
  <si>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</si>
  <si>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</si>
  <si>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</si>
  <si>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</si>
  <si>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</si>
  <si>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</si>
  <si>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</si>
  <si>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</si>
  <si>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</si>
  <si>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</si>
  <si>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</si>
  <si>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</si>
  <si>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</si>
  <si>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</si>
  <si>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</si>
  <si>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</si>
  <si>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</si>
  <si>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</si>
  <si>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</si>
  <si>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</si>
  <si>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</si>
  <si>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</si>
  <si>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</si>
  <si>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</si>
  <si>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</si>
  <si>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</si>
  <si>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</si>
  <si>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</si>
  <si>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</si>
  <si>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</si>
  <si>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</si>
  <si>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</si>
  <si>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</si>
  <si>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</si>
  <si>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</si>
  <si>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</si>
  <si>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</si>
  <si>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</si>
  <si>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</si>
  <si>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</si>
  <si>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</si>
  <si>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</si>
  <si>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</si>
  <si>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</si>
  <si>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</si>
  <si>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</si>
  <si>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</si>
  <si>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</si>
  <si>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</si>
  <si>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</si>
  <si>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</si>
  <si>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</si>
  <si>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</si>
  <si>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</si>
  <si>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</si>
  <si>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</si>
  <si>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</si>
  <si>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</si>
  <si>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</si>
  <si>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</si>
  <si>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</si>
  <si>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</si>
  <si>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</si>
  <si>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</si>
  <si>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</si>
  <si>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</si>
  <si>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</si>
  <si>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</si>
  <si>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</si>
  <si>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</si>
  <si>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</si>
  <si>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</si>
  <si>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</si>
  <si>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</si>
  <si>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</si>
  <si>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</si>
  <si>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</si>
  <si>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</si>
  <si>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</si>
  <si>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</si>
  <si>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</si>
  <si>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</si>
  <si>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</si>
  <si>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</si>
  <si>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</si>
  <si>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</si>
  <si>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</si>
  <si>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</si>
  <si>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</si>
  <si>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</si>
  <si>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</si>
  <si>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</si>
  <si>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</si>
  <si>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</si>
  <si>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</si>
  <si>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</si>
  <si>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</si>
  <si>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</si>
  <si>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</si>
  <si>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</si>
  <si>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</si>
  <si>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</si>
  <si>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</si>
  <si>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</si>
  <si>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</si>
  <si>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</si>
  <si>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</si>
  <si>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</si>
  <si>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</si>
  <si>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</si>
  <si>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</si>
  <si>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</si>
  <si>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</si>
  <si>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</si>
  <si>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</si>
  <si>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</si>
  <si>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</si>
  <si>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</si>
  <si>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</si>
  <si>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</si>
  <si>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</si>
  <si>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</si>
  <si>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</si>
  <si>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</si>
  <si>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</si>
  <si>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</si>
  <si>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</si>
  <si>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</si>
  <si>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</si>
  <si>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</si>
  <si>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</si>
  <si>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</si>
  <si>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</si>
  <si>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</si>
  <si>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</si>
  <si>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</si>
  <si>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</si>
  <si>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</si>
  <si>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</si>
  <si>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</si>
  <si>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</si>
  <si>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</si>
  <si>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</si>
  <si>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</si>
  <si>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</si>
  <si>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</si>
  <si>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</si>
  <si>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</si>
  <si>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</si>
  <si>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</si>
  <si>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</si>
  <si>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</si>
  <si>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</si>
  <si>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</si>
  <si>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</si>
  <si>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</si>
  <si>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</si>
  <si>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</si>
  <si>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</si>
  <si>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</si>
  <si>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</si>
  <si>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</si>
  <si>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</si>
  <si>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</si>
  <si>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</si>
  <si>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</si>
  <si>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</si>
  <si>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</si>
  <si>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</si>
  <si>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</si>
  <si>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</si>
  <si>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</si>
  <si>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</si>
  <si>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</si>
  <si>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</si>
  <si>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</si>
  <si>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</si>
  <si>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</si>
  <si>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</si>
  <si>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</si>
  <si>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</si>
  <si>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</si>
  <si>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</si>
  <si>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</si>
  <si>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</si>
  <si>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</si>
  <si>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</si>
  <si>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</si>
  <si>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</si>
  <si>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</si>
  <si>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</si>
  <si>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</si>
  <si>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</si>
  <si>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</si>
  <si>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</si>
  <si>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</si>
  <si>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</si>
  <si>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</si>
  <si>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</si>
  <si>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</si>
  <si>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</si>
  <si>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</si>
  <si>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</si>
  <si>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</si>
  <si>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</si>
  <si>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</si>
  <si>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</si>
  <si>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</si>
  <si>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</si>
  <si>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</si>
  <si>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</si>
  <si>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</si>
  <si>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</si>
  <si>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</si>
  <si>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</si>
  <si>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</si>
  <si>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</si>
  <si>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</si>
  <si>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</si>
  <si>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</si>
  <si>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</si>
  <si>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</si>
  <si>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</si>
  <si>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</si>
  <si>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</si>
  <si>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</si>
  <si>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</si>
  <si>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</si>
  <si>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</si>
  <si>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</si>
  <si>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</si>
  <si>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</si>
  <si>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</si>
  <si>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</si>
  <si>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</si>
  <si>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</si>
  <si>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</si>
  <si>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</si>
  <si>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</si>
  <si>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</si>
  <si>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</si>
  <si>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</si>
  <si>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</si>
  <si>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</si>
  <si>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</si>
  <si>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</si>
  <si>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</si>
  <si>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</si>
  <si>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</si>
  <si>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</si>
  <si>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</si>
  <si>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</si>
  <si>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</si>
  <si>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</si>
  <si>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</si>
  <si>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</si>
  <si>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</si>
  <si>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</si>
  <si>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</si>
  <si>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</si>
  <si>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</si>
  <si>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</si>
  <si>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</si>
  <si>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</si>
  <si>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</si>
  <si>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</si>
  <si>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</si>
  <si>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</si>
  <si>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</si>
  <si>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</si>
  <si>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</si>
  <si>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</si>
  <si>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</si>
  <si>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</si>
  <si>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</si>
  <si>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</si>
  <si>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</si>
  <si>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</si>
  <si>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</si>
  <si>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</si>
  <si>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</si>
  <si>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</si>
  <si>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</si>
  <si>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</si>
  <si>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</si>
  <si>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</si>
  <si>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</si>
  <si>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</si>
  <si>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</si>
  <si>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</si>
  <si>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</si>
  <si>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</si>
  <si>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</si>
  <si>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</si>
  <si>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</si>
  <si>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</si>
  <si>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</si>
  <si>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</si>
  <si>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</si>
  <si>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</si>
  <si>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</si>
  <si>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</si>
  <si>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</si>
  <si>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</si>
  <si>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</si>
  <si>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</si>
  <si>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</si>
  <si>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</si>
  <si>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</si>
  <si>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</si>
  <si>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</si>
  <si>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</si>
  <si>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</si>
  <si>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</si>
  <si>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</si>
  <si>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</si>
  <si>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</si>
  <si>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</si>
  <si>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</si>
  <si>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</si>
  <si>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</si>
  <si>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</si>
  <si>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</si>
  <si>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</si>
  <si>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</si>
  <si>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</si>
  <si>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</si>
  <si>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</si>
  <si>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</si>
  <si>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</si>
  <si>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</si>
  <si>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</si>
  <si>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</si>
  <si>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</si>
  <si>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</si>
  <si>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</si>
  <si>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</si>
  <si>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</si>
  <si>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</si>
  <si>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</si>
  <si>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</si>
  <si>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</si>
  <si>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</si>
  <si>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</si>
  <si>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</si>
  <si>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</si>
  <si>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</si>
  <si>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</si>
  <si>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</si>
  <si>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</si>
  <si>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</si>
  <si>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</si>
  <si>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</si>
  <si>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</si>
  <si>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</si>
  <si>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</si>
  <si>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</si>
  <si>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</si>
  <si>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</si>
  <si>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</si>
  <si>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</si>
  <si>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</si>
  <si>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</si>
  <si>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</si>
  <si>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</si>
  <si>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</si>
  <si>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</si>
  <si>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</si>
  <si>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</si>
  <si>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</si>
  <si>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</si>
  <si>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</si>
  <si>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</si>
  <si>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</si>
  <si>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</si>
  <si>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</si>
  <si>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</si>
  <si>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</si>
  <si>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</si>
  <si>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</si>
  <si>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</si>
  <si>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</si>
  <si>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</si>
  <si>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</si>
  <si>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</si>
  <si>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</si>
  <si>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</si>
  <si>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</si>
  <si>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</si>
  <si>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</si>
  <si>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</si>
  <si>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</si>
  <si>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</si>
  <si>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</si>
  <si>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</si>
  <si>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</si>
  <si>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</si>
  <si>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</si>
  <si>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</si>
  <si>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</si>
  <si>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</si>
  <si>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</si>
  <si>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</si>
  <si>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</si>
  <si>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</si>
  <si>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</si>
  <si>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</si>
  <si>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</si>
  <si>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</si>
  <si>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</si>
  <si>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</si>
  <si>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</si>
  <si>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</si>
  <si>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</si>
  <si>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</si>
  <si>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</si>
  <si>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</si>
  <si>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</si>
  <si>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</si>
  <si>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</si>
  <si>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</si>
  <si>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</si>
  <si>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</si>
  <si>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</si>
  <si>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</si>
  <si>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</si>
  <si>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</si>
  <si>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</si>
  <si>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</si>
  <si>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</si>
  <si>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</si>
  <si>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</si>
  <si>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</si>
  <si>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</si>
  <si>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</si>
  <si>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</si>
  <si>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</si>
  <si>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</si>
  <si>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</si>
  <si>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</si>
  <si>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</si>
  <si>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</si>
  <si>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</si>
  <si>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</si>
  <si>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</si>
  <si>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</si>
  <si>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</si>
  <si>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</si>
  <si>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</si>
  <si>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</si>
  <si>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</si>
  <si>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</si>
  <si>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</si>
  <si>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</si>
  <si>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</si>
  <si>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</si>
  <si>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</si>
  <si>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</si>
  <si>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</si>
  <si>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</si>
  <si>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</si>
  <si>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</si>
  <si>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</si>
  <si>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</si>
  <si>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</si>
  <si>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</si>
  <si>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</si>
  <si>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</si>
  <si>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</si>
  <si>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</si>
  <si>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</si>
  <si>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</si>
  <si>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</si>
  <si>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</si>
  <si>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</si>
  <si>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</si>
  <si>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</si>
  <si>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</si>
  <si>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</si>
  <si>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</si>
  <si>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</si>
  <si>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</si>
  <si>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</si>
  <si>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</si>
  <si>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</si>
  <si>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</si>
  <si>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</si>
  <si>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</si>
  <si>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</si>
  <si>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</si>
  <si>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</si>
  <si>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</si>
  <si>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</si>
  <si>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</si>
  <si>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</si>
  <si>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</si>
  <si>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</si>
  <si>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</si>
  <si>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</si>
  <si>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</si>
  <si>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</si>
  <si>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</si>
  <si>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</si>
  <si>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</si>
  <si>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</si>
  <si>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</si>
  <si>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</si>
  <si>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</si>
  <si>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</si>
  <si>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</si>
  <si>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</si>
  <si>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</si>
  <si>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</si>
  <si>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</si>
  <si>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</si>
  <si>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</si>
  <si>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</si>
  <si>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</si>
  <si>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</si>
  <si>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</si>
  <si>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</si>
  <si>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</si>
  <si>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</si>
  <si>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</si>
  <si>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</si>
  <si>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</si>
  <si>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</si>
  <si>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</si>
  <si>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</si>
  <si>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</si>
  <si>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</si>
  <si>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</si>
  <si>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</si>
  <si>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</si>
  <si>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</si>
  <si>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</si>
  <si>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</si>
  <si>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</si>
  <si>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</si>
  <si>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</si>
  <si>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</si>
  <si>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</si>
  <si>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</si>
  <si>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</si>
  <si>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</si>
  <si>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</si>
  <si>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</si>
  <si>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</si>
  <si>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</si>
  <si>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</si>
  <si>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</si>
  <si>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</si>
  <si>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</si>
  <si>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</si>
  <si>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</si>
  <si>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</si>
  <si>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</si>
  <si>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</si>
  <si>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</si>
  <si>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</si>
  <si>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</si>
  <si>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</si>
  <si>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</si>
  <si>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</si>
  <si>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</si>
  <si>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</si>
  <si>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</si>
  <si>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</si>
  <si>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</si>
  <si>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</si>
  <si>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</si>
  <si>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</si>
  <si>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</si>
  <si>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</si>
  <si>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</si>
  <si>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</si>
  <si>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</si>
  <si>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</si>
  <si>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</si>
  <si>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</si>
  <si>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</si>
  <si>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</si>
  <si>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</si>
  <si>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</si>
  <si>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</si>
  <si>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</si>
  <si>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</si>
  <si>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</si>
  <si>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</si>
  <si>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</si>
  <si>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</si>
  <si>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</si>
  <si>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</si>
  <si>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</si>
  <si>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</si>
  <si>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</si>
  <si>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</si>
  <si>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</si>
  <si>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</si>
  <si>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</si>
  <si>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</si>
  <si>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</si>
  <si>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</si>
  <si>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</si>
  <si>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</si>
  <si>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</si>
  <si>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</si>
  <si>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</si>
  <si>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</si>
  <si>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</si>
  <si>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</si>
  <si>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</si>
  <si>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</si>
  <si>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</si>
  <si>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</si>
  <si>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</si>
  <si>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</si>
  <si>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</si>
  <si>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</si>
  <si>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</si>
  <si>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</si>
  <si>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</si>
  <si>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</si>
  <si>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</si>
  <si>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</si>
  <si>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</si>
  <si>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</si>
  <si>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</si>
  <si>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</si>
  <si>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</si>
  <si>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</si>
  <si>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</si>
  <si>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</si>
  <si>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</si>
  <si>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</si>
  <si>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</si>
  <si>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</si>
  <si>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</si>
  <si>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</si>
  <si>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</si>
  <si>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</si>
  <si>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</si>
  <si>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</si>
  <si>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</si>
  <si>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</si>
  <si>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</si>
  <si>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</si>
  <si>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</si>
  <si>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</si>
  <si>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</si>
  <si>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</si>
  <si>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</si>
  <si>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</si>
  <si>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</si>
  <si>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</si>
  <si>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</si>
  <si>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</si>
  <si>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</si>
  <si>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</si>
  <si>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</si>
  <si>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</si>
  <si>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</si>
  <si>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</si>
  <si>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</si>
  <si>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</si>
  <si>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</si>
  <si>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</si>
  <si>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</si>
  <si>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</si>
  <si>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</si>
  <si>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</si>
  <si>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</si>
  <si>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</si>
  <si>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</si>
  <si>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</si>
  <si>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</si>
  <si>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</si>
  <si>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</si>
  <si>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</si>
  <si>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</si>
  <si>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</si>
  <si>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</si>
  <si>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</si>
  <si>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</si>
  <si>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</si>
  <si>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</si>
  <si>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</si>
  <si>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</si>
  <si>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</si>
  <si>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</si>
  <si>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</si>
  <si>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</si>
  <si>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</si>
  <si>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</si>
  <si>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</si>
  <si>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</si>
  <si>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</si>
  <si>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</si>
  <si>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</si>
  <si>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</si>
  <si>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</si>
  <si>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</si>
  <si>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</si>
  <si>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</si>
  <si>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</si>
  <si>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</si>
  <si>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</si>
  <si>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</si>
  <si>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</si>
  <si>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</si>
  <si>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</si>
  <si>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</si>
  <si>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</si>
  <si>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</si>
  <si>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</si>
  <si>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</si>
  <si>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</si>
  <si>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</si>
  <si>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</si>
  <si>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</si>
  <si>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</si>
  <si>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</si>
  <si>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</si>
  <si>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</si>
  <si>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</si>
  <si>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</si>
  <si>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</si>
  <si>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</si>
  <si>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</si>
  <si>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</si>
  <si>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</si>
  <si>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</si>
  <si>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</si>
  <si>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</si>
  <si>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</si>
  <si>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</si>
  <si>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</si>
  <si>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</si>
  <si>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</si>
  <si>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</si>
  <si>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</si>
  <si>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</si>
  <si>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</si>
  <si>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</si>
  <si>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</si>
  <si>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</si>
  <si>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</si>
  <si>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</si>
  <si>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</si>
  <si>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</si>
  <si>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</si>
  <si>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</si>
  <si>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</si>
  <si>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</si>
  <si>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</si>
  <si>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</si>
  <si>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</si>
  <si>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</si>
  <si>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</si>
  <si>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</si>
  <si>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</si>
  <si>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</si>
  <si>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</si>
  <si>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</si>
  <si>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</si>
  <si>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</si>
  <si>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</si>
  <si>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</si>
  <si>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</si>
  <si>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</si>
  <si>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</si>
  <si>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</si>
  <si>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</si>
  <si>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</si>
  <si>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</si>
  <si>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</si>
  <si>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</si>
  <si>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</si>
  <si>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</si>
  <si>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</si>
  <si>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</si>
  <si>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</si>
  <si>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</si>
  <si>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</si>
  <si>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</si>
  <si>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</si>
  <si>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</si>
  <si>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</si>
  <si>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</si>
  <si>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</si>
  <si>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</si>
  <si>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</si>
  <si>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</si>
  <si>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</si>
  <si>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</si>
  <si>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</si>
  <si>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</si>
  <si>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</si>
  <si>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</si>
  <si>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</si>
  <si>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</si>
  <si>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</si>
  <si>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</si>
  <si>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</si>
  <si>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</si>
  <si>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</si>
  <si>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</si>
  <si>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</si>
  <si>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</si>
  <si>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</si>
  <si>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</si>
  <si>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</si>
  <si>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</si>
  <si>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</si>
  <si>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</si>
  <si>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</si>
  <si>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</si>
  <si>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</si>
  <si>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</si>
  <si>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</si>
  <si>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</si>
  <si>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</si>
  <si>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</si>
  <si>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</si>
  <si>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</si>
  <si>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</si>
  <si>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</si>
  <si>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</si>
  <si>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</si>
  <si>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</si>
  <si>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</si>
  <si>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</si>
  <si>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</si>
  <si>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</si>
  <si>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</si>
  <si>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</si>
  <si>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</si>
  <si>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</si>
  <si>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</si>
  <si>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</si>
  <si>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</si>
  <si>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</si>
  <si>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</si>
  <si>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</si>
  <si>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</si>
  <si>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</si>
  <si>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</si>
  <si>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</si>
  <si>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</si>
  <si>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</si>
  <si>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</si>
  <si>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</si>
  <si>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</si>
  <si>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</si>
  <si>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</si>
  <si>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</si>
  <si>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</si>
  <si>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</si>
  <si>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</si>
  <si>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</si>
  <si>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</si>
  <si>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</si>
  <si>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</si>
  <si>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</si>
  <si>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</si>
  <si>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</si>
  <si>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</si>
  <si>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</si>
  <si>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</si>
  <si>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</si>
  <si>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</si>
  <si>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</si>
  <si>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</si>
  <si>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</si>
  <si>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</si>
  <si>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</si>
  <si>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</si>
  <si>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</si>
  <si>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</si>
  <si>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</si>
  <si>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</si>
  <si>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</si>
  <si>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</si>
  <si>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</si>
  <si>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</si>
  <si>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</si>
  <si>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</si>
  <si>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</si>
  <si>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</si>
  <si>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</si>
  <si>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</si>
  <si>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</si>
  <si>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</si>
  <si>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</si>
  <si>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</si>
  <si>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</si>
  <si>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</si>
  <si>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</si>
  <si>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</si>
  <si>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</si>
  <si>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</si>
  <si>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</si>
  <si>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</si>
  <si>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</si>
  <si>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</si>
  <si>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</si>
  <si>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</si>
  <si>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</si>
  <si>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</si>
  <si>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</si>
  <si>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</si>
  <si>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</si>
  <si>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</si>
  <si>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</si>
  <si>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</si>
  <si>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</si>
  <si>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</si>
  <si>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</si>
  <si>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</si>
  <si>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</si>
  <si>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</si>
  <si>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</si>
  <si>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</si>
  <si>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</si>
  <si>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</si>
  <si>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</si>
  <si>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</si>
  <si>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</si>
  <si>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</si>
  <si>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</si>
  <si>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</si>
  <si>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</si>
  <si>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</si>
  <si>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</si>
  <si>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</si>
  <si>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</si>
  <si>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</si>
  <si>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</si>
  <si>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</si>
  <si>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</si>
  <si>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</si>
  <si>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</si>
  <si>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</si>
  <si>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</si>
  <si>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</si>
  <si>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</si>
  <si>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</si>
  <si>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</si>
  <si>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</si>
  <si>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</si>
  <si>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</si>
  <si>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</si>
  <si>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</si>
  <si>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</si>
  <si>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</si>
  <si>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</si>
  <si>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</si>
  <si>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</si>
  <si>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</si>
  <si>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</si>
  <si>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</si>
  <si>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</si>
  <si>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</si>
  <si>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</si>
  <si>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</si>
  <si>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</si>
  <si>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</si>
  <si>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</si>
  <si>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</si>
  <si>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</si>
  <si>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</si>
  <si>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</si>
  <si>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</si>
  <si>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</si>
  <si>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</si>
  <si>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</si>
  <si>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</si>
  <si>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</si>
  <si>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</si>
  <si>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</si>
  <si>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</si>
  <si>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</si>
  <si>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</si>
  <si>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</si>
  <si>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</si>
  <si>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</si>
  <si>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</si>
  <si>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</si>
  <si>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</si>
  <si>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</si>
  <si>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</si>
  <si>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</si>
  <si>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</si>
  <si>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</si>
  <si>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</si>
  <si>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</si>
  <si>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</si>
  <si>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</si>
  <si>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</si>
  <si>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</si>
  <si>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</si>
  <si>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</si>
  <si>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</si>
  <si>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</si>
  <si>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</si>
  <si>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</si>
  <si>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</si>
  <si>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</si>
  <si>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</si>
  <si>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</si>
  <si>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</si>
  <si>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</si>
  <si>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</si>
  <si>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</si>
  <si>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</si>
  <si>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</si>
  <si>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</si>
  <si>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</si>
  <si>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</si>
  <si>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</si>
  <si>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</si>
  <si>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</si>
  <si>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</si>
  <si>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</si>
  <si>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</si>
  <si>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</si>
  <si>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</si>
  <si>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</si>
  <si>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</si>
  <si>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</si>
  <si>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</si>
  <si>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</si>
  <si>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</si>
  <si>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</si>
  <si>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</si>
  <si>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</si>
  <si>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</si>
  <si>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</si>
  <si>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</si>
  <si>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</si>
  <si>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</si>
  <si>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</si>
  <si>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</si>
  <si>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</si>
  <si>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</si>
  <si>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</si>
  <si>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</si>
  <si>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</si>
  <si>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</si>
  <si>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</si>
  <si>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</si>
  <si>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</si>
  <si>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</si>
  <si>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</si>
  <si>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</si>
  <si>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</si>
  <si>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</si>
  <si>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</si>
  <si>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</si>
  <si>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</si>
  <si>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</si>
  <si>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</si>
  <si>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</si>
  <si>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</si>
  <si>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</si>
  <si>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</si>
  <si>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</si>
  <si>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</si>
  <si>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</si>
  <si>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</si>
  <si>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</si>
  <si>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</si>
  <si>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</si>
  <si>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</si>
  <si>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</si>
  <si>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</si>
  <si>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</si>
  <si>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</si>
  <si>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</si>
  <si>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</si>
  <si>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</si>
  <si>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</si>
  <si>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</si>
  <si>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</si>
  <si>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</si>
  <si>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</si>
  <si>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</si>
  <si>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</si>
  <si>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</si>
  <si>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</si>
  <si>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</si>
  <si>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</si>
  <si>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</si>
  <si>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</si>
  <si>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</si>
  <si>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</si>
  <si>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</si>
  <si>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</si>
  <si>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</si>
  <si>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</si>
  <si>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</si>
  <si>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</si>
  <si>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</si>
  <si>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</si>
  <si>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</si>
  <si>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</si>
  <si>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</si>
  <si>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</si>
  <si>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</si>
  <si>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</si>
  <si>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</si>
  <si>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</si>
  <si>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</si>
  <si>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</si>
  <si>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</si>
  <si>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</si>
  <si>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</si>
  <si>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</si>
  <si>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</si>
  <si>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</si>
  <si>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</si>
  <si>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</si>
  <si>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</si>
  <si>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</si>
  <si>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</si>
  <si>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</si>
  <si>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</si>
  <si>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</si>
  <si>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</si>
  <si>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</si>
  <si>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</si>
  <si>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</si>
  <si>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</si>
  <si>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</si>
  <si>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</si>
  <si>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</si>
  <si>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</si>
  <si>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</si>
  <si>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</si>
  <si>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</si>
  <si>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</si>
  <si>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</si>
  <si>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</si>
  <si>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</si>
  <si>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</si>
  <si>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</si>
  <si>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</si>
  <si>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</si>
  <si>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</si>
  <si>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</si>
  <si>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</si>
  <si>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</si>
  <si>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</si>
  <si>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</si>
  <si>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</si>
  <si>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</si>
  <si>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</si>
  <si>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</si>
  <si>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</si>
  <si>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</si>
  <si>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</si>
  <si>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</si>
  <si>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</si>
  <si>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</si>
  <si>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</si>
  <si>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</si>
  <si>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</si>
  <si>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</si>
  <si>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</si>
  <si>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</si>
  <si>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</si>
  <si>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</si>
  <si>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</si>
  <si>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</si>
  <si>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</si>
  <si>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</si>
  <si>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</si>
  <si>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</si>
  <si>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</si>
  <si>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</si>
  <si>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</si>
  <si>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</si>
  <si>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</si>
  <si>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</si>
  <si>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</si>
  <si>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</si>
  <si>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</si>
  <si>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</si>
  <si>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</si>
  <si>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</si>
  <si>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</si>
  <si>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</si>
  <si>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</si>
  <si>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</si>
  <si>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</si>
  <si>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</si>
  <si>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</si>
  <si>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</si>
  <si>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</si>
  <si>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</si>
  <si>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</si>
  <si>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</si>
  <si>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</si>
  <si>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</si>
  <si>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</si>
  <si>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</si>
  <si>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</si>
  <si>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</si>
  <si>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</si>
  <si>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</si>
  <si>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</si>
  <si>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</si>
  <si>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</si>
  <si>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</si>
  <si>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</si>
  <si>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</si>
  <si>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</si>
  <si>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</si>
  <si>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</si>
  <si>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</si>
  <si>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</si>
  <si>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</si>
  <si>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</si>
  <si>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</si>
  <si>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</si>
  <si>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</si>
  <si>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</si>
  <si>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</si>
  <si>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</si>
  <si>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</si>
  <si>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</si>
  <si>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</si>
  <si>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</si>
  <si>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</si>
  <si>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</si>
  <si>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</si>
  <si>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</si>
  <si>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</si>
  <si>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</si>
  <si>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</si>
  <si>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</si>
  <si>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</si>
  <si>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</si>
  <si>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</si>
  <si>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</si>
  <si>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</si>
  <si>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</si>
  <si>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</si>
  <si>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</si>
  <si>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</si>
  <si>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</si>
  <si>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</si>
  <si>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</si>
  <si>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</si>
  <si>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</si>
  <si>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</si>
  <si>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</si>
  <si>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</si>
  <si>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</si>
  <si>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</si>
  <si>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</si>
  <si>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</si>
  <si>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</si>
  <si>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</si>
  <si>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</si>
  <si>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</si>
  <si>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</si>
  <si>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</si>
  <si>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</si>
  <si>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</si>
  <si>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</si>
  <si>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</si>
  <si>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</si>
  <si>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</si>
  <si>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</si>
  <si>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</si>
  <si>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</si>
  <si>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</si>
  <si>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</si>
  <si>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</si>
  <si>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</si>
  <si>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</si>
  <si>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</si>
  <si>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</si>
  <si>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</si>
  <si>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</si>
  <si>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</si>
  <si>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</si>
  <si>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</si>
  <si>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</si>
  <si>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</si>
  <si>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</si>
  <si>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</si>
  <si>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</si>
  <si>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</si>
  <si>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</si>
  <si>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</si>
  <si>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</si>
  <si>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</si>
  <si>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</si>
  <si>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</si>
  <si>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</si>
  <si>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</si>
  <si>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</si>
  <si>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</si>
  <si>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</si>
  <si>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</si>
  <si>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</si>
  <si>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</si>
  <si>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</si>
  <si>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</si>
  <si>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</si>
  <si>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</si>
  <si>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</si>
  <si>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</si>
  <si>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</si>
  <si>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</si>
  <si>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</si>
  <si>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</si>
  <si>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</si>
  <si>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</si>
  <si>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</si>
  <si>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</si>
  <si>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</si>
  <si>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</si>
  <si>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</si>
  <si>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</si>
  <si>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</si>
  <si>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</si>
  <si>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</si>
  <si>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</si>
  <si>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</si>
  <si>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</si>
  <si>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</si>
  <si>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</si>
  <si>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</si>
  <si>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</si>
  <si>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</si>
  <si>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</si>
  <si>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</si>
  <si>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</si>
  <si>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</si>
  <si>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</si>
  <si>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</si>
  <si>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</si>
  <si>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</si>
  <si>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</si>
  <si>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</si>
  <si>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</si>
  <si>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</si>
  <si>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</si>
  <si>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</si>
  <si>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</si>
  <si>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</si>
  <si>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</si>
  <si>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</si>
  <si>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</si>
  <si>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</si>
  <si>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</si>
  <si>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</si>
  <si>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</si>
  <si>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</si>
  <si>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</si>
  <si>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</si>
  <si>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</si>
  <si>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</si>
  <si>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</si>
  <si>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</si>
  <si>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</si>
  <si>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</si>
  <si>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</si>
  <si>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</si>
  <si>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</si>
  <si>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</si>
  <si>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</si>
  <si>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</si>
  <si>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</si>
  <si>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</si>
  <si>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</si>
  <si>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</si>
  <si>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</si>
  <si>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</si>
  <si>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</si>
  <si>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</si>
  <si>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</si>
  <si>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</si>
  <si>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</si>
  <si>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</si>
  <si>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</si>
  <si>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</si>
  <si>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</si>
  <si>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</si>
  <si>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</si>
  <si>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</si>
  <si>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</si>
  <si>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</si>
  <si>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</si>
  <si>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</si>
  <si>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</si>
  <si>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</si>
  <si>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</si>
  <si>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</si>
  <si>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</si>
  <si>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</si>
  <si>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</si>
  <si>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</si>
  <si>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</si>
  <si>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</si>
  <si>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</si>
  <si>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</si>
  <si>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</si>
  <si>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</si>
  <si>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</si>
  <si>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</si>
  <si>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</si>
  <si>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</si>
  <si>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</si>
  <si>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</si>
  <si>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</si>
  <si>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</si>
  <si>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</si>
  <si>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</si>
  <si>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</si>
  <si>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</si>
  <si>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</si>
  <si>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</si>
  <si>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</si>
  <si>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</si>
  <si>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</si>
  <si>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</si>
  <si>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</si>
  <si>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</si>
  <si>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</si>
  <si>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</si>
  <si>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</si>
  <si>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</si>
  <si>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</si>
  <si>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</si>
  <si>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</si>
  <si>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</si>
  <si>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</si>
  <si>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</si>
  <si>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</si>
  <si>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</si>
  <si>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</si>
  <si>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</si>
  <si>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</si>
  <si>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</si>
  <si>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</si>
  <si>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</si>
  <si>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</si>
  <si>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</si>
  <si>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</si>
  <si>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</si>
  <si>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</si>
  <si>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</si>
  <si>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</si>
  <si>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</si>
  <si>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</si>
  <si>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</si>
  <si>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</si>
  <si>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</si>
  <si>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</si>
  <si>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</si>
  <si>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</si>
  <si>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</si>
  <si>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</si>
  <si>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</si>
  <si>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</si>
  <si>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</si>
  <si>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</si>
  <si>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</si>
  <si>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</si>
  <si>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</si>
  <si>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</si>
  <si>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</si>
  <si>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</si>
  <si>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</si>
  <si>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</si>
  <si>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</si>
  <si>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</si>
  <si>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</si>
  <si>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</si>
  <si>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</si>
  <si>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</si>
  <si>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</si>
  <si>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</si>
  <si>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</si>
  <si>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</si>
  <si>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</si>
  <si>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</si>
  <si>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</si>
  <si>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</si>
  <si>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</si>
  <si>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</si>
  <si>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</si>
  <si>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</si>
  <si>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</si>
  <si>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</si>
  <si>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</si>
  <si>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</si>
  <si>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</si>
  <si>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</si>
  <si>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</si>
  <si>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</si>
  <si>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</si>
  <si>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</si>
  <si>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</si>
  <si>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</si>
  <si>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</si>
  <si>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</si>
  <si>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</si>
  <si>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</si>
  <si>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</si>
  <si>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</si>
  <si>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</si>
  <si>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</si>
  <si>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</si>
  <si>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</si>
  <si>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</si>
  <si>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</si>
  <si>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</si>
  <si>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</si>
  <si>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</si>
  <si>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</si>
  <si>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</si>
  <si>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</si>
  <si>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</si>
  <si>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</si>
  <si>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</si>
  <si>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</si>
  <si>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</si>
  <si>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</si>
  <si>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</si>
  <si>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</si>
  <si>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</si>
  <si>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</si>
  <si>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</si>
  <si>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</si>
  <si>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</si>
  <si>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</si>
  <si>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</si>
  <si>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</si>
  <si>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</si>
  <si>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</si>
  <si>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</si>
  <si>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</si>
  <si>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</si>
  <si>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</si>
  <si>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</si>
  <si>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</si>
  <si>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</si>
  <si>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</si>
  <si>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</si>
  <si>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</si>
  <si>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</si>
  <si>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</si>
  <si>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</si>
  <si>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</si>
  <si>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</si>
  <si>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</si>
  <si>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</si>
  <si>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</si>
  <si>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</si>
  <si>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</si>
  <si>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</si>
  <si>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</si>
  <si>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</si>
  <si>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</si>
  <si>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</si>
  <si>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</si>
  <si>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</si>
  <si>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</si>
  <si>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</si>
  <si>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</si>
  <si>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</si>
  <si>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</si>
  <si>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</si>
  <si>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</si>
  <si>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</si>
  <si>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</si>
  <si>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</si>
  <si>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</si>
  <si>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</si>
  <si>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</si>
  <si>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</si>
  <si>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</si>
  <si>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</si>
  <si>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</si>
  <si>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</si>
  <si>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</si>
  <si>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</si>
  <si>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</si>
  <si>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</si>
  <si>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</si>
  <si>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</si>
  <si>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</si>
  <si>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</si>
  <si>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</si>
  <si>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</si>
  <si>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</si>
  <si>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</si>
  <si>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</si>
  <si>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</si>
  <si>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</si>
  <si>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</si>
  <si>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</si>
  <si>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</si>
  <si>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</si>
  <si>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</si>
  <si>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</si>
  <si>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</si>
  <si>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</si>
  <si>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</si>
  <si>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</si>
  <si>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</si>
  <si>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</si>
  <si>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</si>
  <si>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</si>
  <si>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</si>
  <si>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</si>
  <si>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</si>
  <si>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</si>
  <si>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</si>
  <si>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</si>
  <si>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</si>
  <si>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</si>
  <si>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</si>
  <si>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</si>
  <si>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</si>
  <si>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</si>
  <si>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</si>
  <si>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</si>
  <si>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</si>
  <si>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</si>
  <si>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</si>
  <si>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</si>
  <si>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</si>
  <si>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</si>
  <si>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</si>
  <si>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</si>
  <si>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</si>
  <si>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</si>
  <si>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</si>
  <si>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</si>
  <si>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</si>
  <si>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</si>
  <si>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</si>
  <si>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</si>
  <si>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</si>
  <si>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</si>
  <si>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</si>
  <si>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</si>
  <si>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</si>
  <si>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</si>
  <si>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</si>
  <si>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</si>
  <si>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</si>
  <si>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</si>
  <si>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</si>
  <si>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</si>
  <si>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</si>
  <si>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</si>
  <si>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</si>
  <si>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</si>
  <si>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</si>
  <si>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</si>
  <si>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</si>
  <si>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</si>
  <si>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</si>
  <si>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</si>
  <si>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</si>
  <si>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</si>
  <si>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</si>
  <si>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</si>
  <si>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</si>
  <si>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</si>
  <si>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</si>
  <si>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</si>
  <si>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</si>
  <si>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</si>
  <si>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</si>
  <si>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</si>
  <si>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</si>
  <si>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</si>
  <si>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</si>
  <si>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</si>
  <si>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</si>
  <si>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</si>
  <si>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</si>
  <si>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</si>
  <si>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</si>
  <si>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</si>
  <si>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</si>
  <si>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</si>
  <si>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</si>
  <si>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</si>
  <si>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</si>
  <si>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</si>
  <si>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</si>
  <si>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</si>
  <si>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</si>
  <si>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</si>
  <si>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</si>
  <si>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</si>
  <si>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</si>
  <si>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</si>
  <si>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</si>
  <si>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</si>
  <si>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</si>
  <si>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</si>
  <si>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</si>
  <si>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</si>
  <si>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</si>
  <si>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</si>
  <si>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</si>
  <si>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</si>
  <si>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</si>
  <si>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</si>
  <si>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</si>
  <si>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</si>
  <si>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</si>
  <si>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</si>
  <si>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</si>
  <si>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</si>
  <si>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</si>
  <si>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</si>
  <si>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</si>
  <si>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</si>
  <si>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</si>
  <si>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</si>
  <si>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</si>
  <si>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</si>
  <si>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</si>
  <si>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</si>
  <si>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</si>
  <si>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</si>
  <si>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</si>
  <si>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</si>
  <si>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</si>
  <si>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</si>
  <si>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</si>
  <si>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</si>
  <si>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</si>
  <si>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</si>
  <si>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</si>
  <si>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</si>
  <si>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</si>
  <si>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</si>
  <si>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</si>
  <si>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</si>
  <si>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</si>
  <si>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</si>
  <si>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</si>
  <si>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</si>
  <si>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</si>
  <si>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</si>
  <si>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</si>
  <si>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</si>
  <si>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</si>
  <si>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</si>
  <si>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</si>
  <si>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</si>
  <si>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</si>
  <si>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</si>
  <si>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</si>
  <si>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</si>
  <si>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</si>
  <si>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</si>
  <si>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</si>
  <si>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</si>
  <si>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</si>
  <si>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</si>
  <si>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</si>
  <si>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</si>
  <si>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</si>
  <si>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</si>
  <si>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</si>
  <si>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</si>
  <si>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</si>
  <si>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</si>
  <si>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</si>
  <si>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</si>
  <si>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</si>
  <si>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</si>
  <si>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</si>
  <si>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</si>
  <si>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</si>
  <si>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</si>
  <si>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</si>
  <si>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</si>
  <si>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</si>
  <si>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</si>
  <si>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</si>
  <si>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</si>
  <si>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</si>
  <si>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</si>
  <si>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</si>
  <si>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</si>
  <si>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</si>
  <si>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</si>
  <si>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</si>
  <si>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</si>
  <si>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</si>
  <si>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</si>
  <si>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</si>
  <si>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</si>
  <si>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</si>
  <si>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</si>
  <si>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</si>
  <si>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</si>
  <si>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</si>
  <si>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</si>
  <si>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</si>
  <si>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</si>
  <si>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</si>
  <si>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</si>
  <si>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</si>
  <si>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</si>
  <si>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</si>
  <si>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</si>
  <si>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</si>
  <si>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</si>
  <si>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</si>
  <si>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</si>
  <si>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</si>
  <si>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</si>
  <si>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</si>
  <si>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</si>
  <si>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</si>
  <si>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</si>
  <si>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</si>
  <si>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</si>
  <si>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</si>
  <si>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</si>
  <si>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</si>
  <si>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</si>
  <si>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</si>
  <si>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</si>
  <si>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</si>
  <si>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</si>
  <si>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</si>
  <si>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</si>
  <si>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</si>
  <si>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</si>
  <si>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</si>
  <si>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</si>
  <si>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</si>
  <si>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</si>
  <si>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</si>
  <si>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</si>
  <si>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</si>
  <si>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</si>
  <si>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</si>
  <si>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</si>
  <si>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</si>
  <si>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</si>
  <si>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</si>
  <si>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</si>
  <si>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</si>
  <si>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</si>
  <si>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</si>
  <si>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</si>
  <si>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</si>
  <si>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</si>
  <si>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</si>
  <si>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</si>
  <si>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</si>
  <si>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</si>
  <si>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</si>
  <si>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</si>
  <si>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</si>
  <si>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</si>
  <si>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</si>
  <si>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</si>
  <si>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</si>
  <si>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</si>
  <si>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</si>
  <si>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</si>
  <si>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</si>
  <si>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</si>
  <si>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</si>
  <si>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</si>
  <si>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</si>
  <si>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</si>
  <si>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</si>
  <si>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</si>
  <si>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</si>
  <si>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</si>
  <si>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</si>
  <si>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</si>
  <si>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</si>
  <si>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</si>
  <si>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</si>
  <si>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</si>
  <si>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</si>
  <si>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</si>
  <si>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</si>
  <si>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</si>
  <si>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</si>
  <si>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</si>
  <si>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</si>
  <si>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</si>
  <si>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</si>
  <si>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</si>
  <si>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</si>
  <si>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</si>
  <si>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</si>
  <si>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</si>
  <si>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</si>
  <si>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</si>
  <si>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</si>
  <si>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</si>
  <si>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</si>
  <si>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</si>
  <si>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</si>
  <si>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</si>
  <si>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</si>
  <si>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</si>
  <si>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</si>
  <si>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</si>
  <si>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</si>
  <si>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</si>
  <si>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</si>
  <si>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</si>
  <si>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</si>
  <si>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</si>
  <si>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</si>
  <si>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</si>
  <si>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</si>
  <si>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</si>
  <si>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</si>
  <si>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</si>
  <si>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</si>
  <si>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</si>
  <si>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</si>
  <si>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</si>
  <si>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</si>
  <si>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</si>
  <si>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</si>
  <si>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</si>
  <si>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</si>
  <si>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</si>
  <si>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</si>
  <si>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</si>
  <si>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</si>
  <si>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</si>
  <si>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</si>
  <si>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</si>
  <si>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</si>
  <si>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</si>
  <si>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</si>
  <si>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</si>
  <si>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</si>
  <si>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</si>
  <si>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</si>
  <si>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</si>
  <si>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</si>
  <si>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</si>
  <si>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</si>
  <si>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</si>
  <si>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</si>
  <si>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</si>
  <si>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</si>
  <si>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</si>
  <si>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</si>
  <si>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</si>
  <si>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</si>
  <si>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</si>
  <si>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</si>
  <si>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</si>
  <si>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</si>
  <si>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</si>
  <si>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</si>
  <si>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</si>
  <si>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</si>
  <si>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</si>
  <si>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</si>
  <si>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</si>
  <si>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</si>
  <si>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</si>
  <si>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</si>
  <si>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</si>
  <si>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</si>
  <si>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</si>
  <si>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</si>
  <si>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</si>
  <si>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</si>
  <si>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</si>
  <si>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</si>
  <si>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</si>
  <si>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</si>
  <si>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</si>
  <si>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</si>
  <si>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</si>
  <si>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</si>
  <si>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</si>
  <si>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</si>
  <si>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</si>
  <si>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</si>
  <si>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</si>
  <si>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</si>
  <si>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</si>
  <si>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</si>
  <si>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</si>
  <si>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</si>
  <si>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</si>
  <si>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</si>
  <si>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</si>
  <si>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</si>
  <si>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</si>
  <si>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</si>
  <si>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</si>
  <si>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</si>
  <si>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</si>
  <si>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</si>
  <si>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</si>
  <si>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</si>
  <si>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</si>
  <si>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</si>
  <si>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</si>
  <si>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</si>
  <si>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</si>
  <si>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</si>
  <si>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</si>
  <si>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</si>
  <si>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</si>
  <si>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</si>
  <si>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</si>
  <si>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</si>
  <si>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</si>
  <si>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</si>
  <si>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</si>
  <si>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</si>
  <si>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</si>
  <si>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</si>
  <si>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</si>
  <si>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</si>
  <si>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</si>
  <si>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</si>
  <si>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</si>
  <si>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</si>
  <si>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</si>
  <si>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</si>
  <si>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</si>
  <si>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</si>
  <si>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</si>
  <si>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</si>
  <si>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</si>
  <si>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</si>
  <si>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</si>
  <si>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</si>
  <si>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</si>
  <si>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</si>
  <si>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</si>
  <si>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</si>
  <si>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</si>
  <si>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</si>
  <si>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</si>
  <si>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</si>
  <si>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</si>
  <si>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</si>
  <si>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</si>
  <si>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</si>
  <si>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</si>
  <si>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</si>
  <si>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</si>
  <si>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</si>
  <si>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</si>
  <si>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</si>
  <si>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</si>
  <si>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</si>
  <si>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</si>
  <si>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</si>
  <si>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</si>
  <si>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</si>
  <si>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</si>
  <si>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</si>
  <si>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</si>
  <si>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</si>
  <si>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</si>
  <si>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</si>
  <si>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</si>
  <si>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</si>
  <si>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</si>
  <si>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</si>
  <si>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</si>
  <si>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</si>
  <si>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</si>
  <si>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</si>
  <si>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</si>
  <si>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</si>
  <si>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</si>
  <si>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</si>
  <si>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</si>
  <si>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</si>
  <si>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</si>
  <si>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</si>
  <si>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</si>
  <si>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</si>
  <si>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</si>
  <si>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</si>
  <si>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</si>
  <si>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</si>
  <si>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</si>
  <si>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</si>
  <si>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</si>
  <si>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</si>
  <si>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</si>
  <si>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</si>
  <si>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</si>
  <si>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</si>
  <si>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</si>
  <si>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</si>
  <si>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</si>
  <si>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</si>
  <si>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</si>
  <si>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</si>
  <si>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</si>
  <si>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</si>
  <si>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</si>
  <si>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</si>
  <si>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</si>
  <si>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</si>
  <si>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</si>
  <si>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</si>
  <si>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</si>
  <si>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</si>
  <si>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</si>
  <si>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</si>
  <si>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</si>
  <si>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</si>
  <si>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</si>
  <si>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</si>
  <si>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</si>
  <si>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</si>
  <si>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</si>
  <si>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</si>
  <si>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</si>
  <si>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</si>
  <si>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</si>
  <si>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</si>
  <si>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</si>
  <si>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</si>
  <si>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</si>
  <si>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</si>
  <si>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</si>
  <si>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</si>
  <si>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</si>
  <si>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</si>
  <si>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</si>
  <si>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</si>
  <si>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</si>
  <si>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</si>
  <si>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</si>
  <si>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</si>
  <si>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</si>
  <si>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</si>
  <si>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</si>
  <si>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</si>
  <si>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</si>
  <si>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</si>
  <si>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</si>
  <si>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</si>
  <si>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</si>
  <si>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</si>
  <si>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</si>
  <si>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</si>
  <si>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</si>
  <si>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</si>
  <si>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</si>
  <si>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</si>
  <si>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</si>
  <si>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</si>
  <si>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</si>
  <si>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</si>
  <si>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</si>
  <si>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</si>
  <si>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</si>
  <si>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</si>
  <si>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</si>
  <si>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</si>
  <si>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</si>
  <si>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</si>
  <si>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</si>
  <si>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</si>
  <si>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</si>
  <si>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</si>
  <si>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</si>
  <si>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</si>
  <si>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</si>
  <si>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</si>
  <si>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</si>
  <si>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</si>
  <si>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</si>
  <si>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</si>
  <si>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</si>
  <si>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</si>
  <si>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</si>
  <si>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</si>
  <si>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</si>
  <si>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</si>
  <si>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</si>
  <si>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</si>
  <si>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</si>
  <si>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</si>
  <si>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</si>
  <si>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</si>
  <si>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</si>
  <si>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</si>
  <si>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</si>
  <si>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</si>
  <si>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</si>
  <si>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</si>
  <si>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</si>
  <si>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</si>
  <si>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</si>
  <si>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</si>
  <si>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</si>
  <si>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</si>
  <si>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</si>
  <si>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</si>
  <si>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</si>
  <si>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</si>
  <si>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</si>
  <si>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</si>
  <si>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</si>
  <si>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</si>
  <si>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</si>
  <si>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</si>
  <si>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</si>
  <si>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</si>
  <si>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</si>
  <si>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</si>
  <si>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</si>
  <si>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</si>
  <si>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</si>
  <si>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</si>
  <si>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</si>
  <si>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</si>
  <si>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</si>
  <si>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</si>
  <si>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</si>
  <si>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</si>
  <si>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</si>
  <si>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</si>
  <si>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</si>
  <si>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</si>
  <si>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</si>
  <si>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</si>
  <si>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</si>
  <si>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</si>
  <si>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</si>
  <si>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</si>
  <si>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</si>
  <si>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</si>
  <si>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</si>
  <si>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</si>
  <si>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</si>
  <si>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</si>
  <si>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</si>
  <si>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</si>
  <si>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</si>
  <si>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</si>
  <si>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</si>
  <si>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</si>
  <si>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</si>
  <si>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</si>
  <si>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</si>
  <si>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</si>
  <si>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</si>
  <si>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</si>
  <si>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</si>
  <si>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</si>
  <si>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</si>
  <si>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</si>
  <si>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</si>
  <si>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</si>
  <si>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</si>
  <si>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</si>
  <si>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</si>
  <si>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</si>
  <si>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</si>
  <si>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</si>
  <si>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</si>
  <si>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</si>
  <si>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</si>
  <si>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</si>
  <si>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</si>
  <si>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</si>
  <si>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</si>
  <si>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</si>
  <si>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</si>
  <si>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</si>
  <si>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</si>
  <si>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</si>
  <si>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</si>
  <si>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</si>
  <si>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</si>
  <si>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</si>
  <si>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</si>
  <si>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</si>
  <si>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</si>
  <si>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</si>
  <si>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</si>
  <si>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</si>
  <si>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</si>
  <si>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</si>
  <si>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</si>
  <si>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</si>
  <si>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</si>
  <si>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</si>
  <si>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</si>
  <si>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</si>
  <si>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</si>
  <si>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</si>
  <si>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</si>
  <si>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</si>
  <si>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</si>
  <si>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</si>
  <si>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</si>
  <si>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</si>
  <si>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</si>
  <si>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</si>
  <si>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</si>
  <si>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</si>
  <si>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</si>
  <si>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</si>
  <si>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</si>
  <si>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</si>
  <si>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</si>
  <si>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</si>
  <si>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</si>
  <si>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</si>
  <si>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</si>
  <si>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</si>
  <si>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</si>
  <si>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</si>
  <si>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</si>
  <si>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</si>
  <si>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</si>
  <si>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</si>
  <si>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</si>
  <si>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</si>
  <si>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</si>
  <si>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</si>
  <si>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</si>
  <si>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</si>
  <si>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</si>
  <si>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</si>
  <si>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</si>
  <si>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</si>
  <si>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</si>
  <si>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</si>
  <si>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</si>
  <si>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</si>
  <si>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</si>
  <si>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</si>
  <si>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</si>
  <si>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</si>
  <si>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</si>
  <si>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</si>
  <si>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</si>
  <si>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</si>
  <si>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</si>
  <si>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</si>
  <si>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</si>
  <si>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</si>
  <si>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</si>
  <si>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</si>
  <si>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</si>
  <si>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</si>
  <si>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</si>
  <si>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</si>
  <si>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</si>
  <si>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</si>
  <si>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</si>
  <si>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</si>
  <si>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</si>
  <si>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</si>
  <si>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</si>
  <si>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</si>
  <si>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</si>
  <si>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</si>
  <si>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</si>
  <si>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</si>
  <si>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</si>
  <si>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</si>
  <si>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</si>
  <si>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</si>
  <si>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</si>
  <si>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</si>
  <si>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</si>
  <si>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</si>
  <si>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</si>
  <si>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</si>
  <si>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</si>
  <si>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</si>
  <si>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</si>
  <si>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</si>
  <si>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</si>
  <si>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</si>
  <si>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</si>
  <si>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</si>
  <si>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</si>
  <si>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</si>
  <si>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</si>
  <si>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</si>
  <si>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</si>
  <si>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</si>
  <si>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</si>
  <si>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</si>
  <si>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</si>
  <si>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</si>
  <si>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</si>
  <si>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</si>
  <si>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</si>
  <si>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</si>
  <si>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</si>
  <si>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</si>
  <si>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</si>
  <si>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</si>
  <si>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</si>
  <si>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</si>
  <si>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</si>
  <si>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</si>
  <si>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</si>
  <si>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</si>
  <si>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</si>
  <si>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</si>
  <si>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</si>
  <si>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</si>
  <si>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</si>
  <si>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</si>
  <si>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</si>
  <si>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</si>
  <si>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</si>
  <si>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</si>
  <si>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</si>
  <si>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</si>
  <si>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</si>
  <si>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</si>
  <si>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</si>
  <si>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</si>
  <si>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</si>
  <si>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</si>
  <si>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</si>
  <si>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</si>
  <si>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</si>
  <si>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</si>
  <si>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</si>
  <si>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</si>
  <si>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</si>
  <si>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</si>
  <si>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</si>
  <si>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</si>
  <si>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</si>
  <si>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</si>
  <si>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</si>
  <si>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</si>
  <si>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</si>
  <si>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</si>
  <si>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</si>
  <si>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</si>
  <si>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</si>
  <si>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</si>
  <si>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</si>
  <si>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</si>
  <si>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</si>
  <si>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</si>
  <si>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</si>
  <si>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</si>
  <si>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</si>
  <si>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</si>
  <si>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</si>
  <si>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</si>
  <si>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</si>
  <si>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</si>
  <si>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</si>
  <si>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</si>
  <si>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</si>
  <si>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</si>
  <si>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</si>
  <si>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</si>
  <si>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</si>
  <si>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</si>
  <si>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</si>
  <si>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</si>
  <si>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</si>
  <si>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</si>
  <si>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</si>
  <si>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</si>
  <si>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</si>
  <si>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</si>
  <si>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</si>
  <si>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</si>
  <si>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</si>
  <si>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</si>
  <si>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</si>
  <si>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</si>
  <si>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</si>
  <si>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</si>
  <si>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</si>
  <si>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</si>
  <si>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</si>
  <si>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</si>
  <si>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</si>
  <si>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</si>
  <si>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</si>
  <si>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</si>
  <si>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</si>
  <si>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</si>
  <si>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</si>
  <si>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</si>
  <si>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</si>
  <si>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</si>
  <si>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</si>
  <si>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</si>
  <si>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</si>
  <si>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</si>
  <si>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</si>
  <si>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</si>
  <si>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</si>
  <si>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</si>
  <si>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</si>
  <si>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</si>
  <si>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</si>
  <si>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</si>
  <si>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</si>
  <si>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</si>
  <si>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</si>
  <si>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</si>
  <si>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</si>
  <si>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</si>
  <si>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</si>
  <si>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</si>
  <si>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</si>
  <si>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</si>
  <si>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</si>
  <si>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</si>
  <si>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</si>
  <si>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</si>
  <si>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</si>
  <si>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</si>
  <si>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</si>
  <si>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</si>
  <si>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</si>
  <si>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</si>
  <si>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</si>
  <si>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</si>
  <si>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</si>
  <si>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</si>
  <si>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</si>
  <si>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</si>
  <si>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</si>
  <si>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</si>
  <si>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</si>
  <si>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</si>
  <si>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</si>
  <si>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</si>
  <si>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</si>
  <si>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</si>
  <si>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</si>
  <si>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</si>
  <si>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</si>
  <si>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</si>
  <si>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</si>
  <si>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</si>
  <si>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</si>
  <si>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</si>
  <si>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</si>
  <si>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</si>
  <si>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</si>
  <si>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</si>
  <si>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</si>
  <si>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</si>
  <si>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</si>
  <si>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</si>
  <si>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</si>
  <si>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</si>
  <si>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</si>
  <si>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</si>
  <si>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</si>
  <si>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</si>
  <si>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</si>
  <si>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</si>
  <si>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</si>
  <si>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</si>
  <si>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</si>
  <si>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</si>
  <si>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</si>
  <si>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</si>
  <si>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</si>
  <si>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</si>
  <si>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</si>
  <si>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</si>
  <si>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</si>
  <si>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</si>
  <si>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</si>
  <si>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</si>
  <si>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</si>
  <si>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</si>
  <si>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</si>
  <si>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</si>
  <si>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</si>
  <si>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</si>
  <si>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</si>
  <si>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</si>
  <si>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</si>
  <si>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</si>
  <si>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</si>
  <si>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</si>
  <si>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</si>
  <si>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</si>
  <si>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</si>
  <si>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</si>
  <si>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</si>
  <si>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</si>
  <si>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</si>
  <si>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</si>
  <si>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</si>
  <si>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</si>
  <si>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</si>
  <si>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</si>
  <si>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</si>
  <si>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</si>
  <si>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</si>
  <si>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</si>
  <si>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</si>
  <si>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</si>
  <si>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</si>
  <si>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</si>
  <si>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</si>
  <si>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</si>
  <si>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</si>
  <si>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</si>
  <si>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</si>
  <si>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</si>
  <si>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</si>
  <si>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</si>
  <si>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</si>
  <si>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</si>
  <si>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</si>
  <si>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</si>
  <si>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</si>
  <si>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</si>
  <si>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</si>
  <si>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</si>
  <si>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</si>
  <si>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</si>
  <si>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</si>
  <si>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</si>
  <si>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</si>
  <si>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</si>
  <si>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</si>
  <si>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</si>
  <si>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</si>
  <si>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</si>
  <si>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</si>
  <si>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</si>
  <si>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</si>
  <si>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</si>
  <si>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</si>
  <si>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</si>
  <si>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</si>
  <si>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</si>
  <si>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</si>
  <si>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</si>
  <si>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</si>
  <si>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</si>
  <si>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</si>
  <si>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</si>
  <si>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</si>
  <si>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</si>
  <si>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</si>
  <si>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</si>
  <si>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</si>
  <si>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</si>
  <si>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</si>
  <si>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</si>
  <si>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</si>
  <si>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</si>
  <si>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</si>
  <si>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</si>
  <si>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</si>
  <si>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</si>
  <si>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</si>
  <si>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</si>
  <si>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</si>
  <si>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</si>
  <si>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</si>
  <si>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</si>
  <si>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</si>
  <si>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</si>
  <si>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</si>
  <si>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</si>
  <si>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</si>
  <si>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</si>
  <si>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</si>
  <si>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</si>
  <si>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</si>
  <si>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</si>
  <si>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</si>
  <si>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</si>
  <si>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</si>
  <si>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</si>
  <si>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</si>
  <si>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</si>
  <si>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</si>
  <si>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</si>
  <si>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</si>
  <si>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</si>
  <si>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</si>
  <si>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</si>
  <si>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</si>
  <si>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</si>
  <si>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</si>
  <si>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</si>
  <si>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</si>
  <si>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</si>
  <si>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</si>
  <si>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</si>
  <si>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</si>
  <si>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</si>
  <si>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</si>
  <si>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</si>
  <si>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</si>
  <si>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</si>
  <si>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</si>
  <si>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</si>
  <si>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</si>
  <si>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</si>
  <si>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</si>
  <si>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</si>
  <si>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</si>
  <si>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</si>
  <si>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</si>
  <si>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</si>
  <si>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</si>
  <si>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</si>
  <si>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</si>
  <si>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</si>
  <si>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</si>
  <si>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</si>
  <si>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</si>
  <si>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</si>
  <si>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</si>
  <si>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</si>
  <si>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</si>
  <si>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</si>
  <si>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</si>
  <si>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</si>
  <si>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</si>
  <si>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</si>
  <si>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</si>
  <si>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</si>
  <si>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</si>
  <si>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</si>
  <si>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</si>
  <si>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</si>
  <si>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</si>
  <si>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</si>
  <si>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</si>
  <si>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</si>
  <si>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</si>
  <si>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</si>
  <si>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</si>
  <si>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</si>
  <si>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</si>
  <si>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</si>
  <si>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</si>
  <si>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</si>
  <si>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</si>
  <si>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</si>
  <si>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</si>
  <si>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</si>
  <si>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</si>
  <si>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</si>
  <si>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</si>
  <si>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</si>
  <si>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</si>
  <si>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</si>
  <si>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</si>
  <si>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</si>
  <si>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</si>
  <si>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</si>
  <si>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</si>
  <si>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</si>
  <si>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</si>
  <si>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</si>
  <si>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</si>
  <si>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</si>
  <si>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</si>
  <si>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</si>
  <si>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</si>
  <si>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</si>
  <si>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</si>
  <si>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</si>
  <si>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</si>
  <si>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</si>
  <si>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</si>
  <si>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</si>
  <si>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</si>
  <si>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</si>
  <si>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</si>
  <si>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</si>
  <si>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</si>
  <si>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</si>
  <si>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</si>
  <si>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</si>
  <si>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</si>
  <si>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</si>
  <si>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</si>
  <si>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</si>
  <si>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</si>
  <si>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</si>
  <si>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</si>
  <si>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</si>
  <si>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</si>
  <si>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</si>
  <si>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</si>
  <si>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</si>
  <si>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</si>
  <si>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</si>
  <si>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</si>
  <si>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</si>
  <si>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</si>
  <si>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</si>
  <si>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</si>
  <si>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</si>
  <si>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</si>
  <si>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</si>
  <si>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</si>
  <si>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</si>
  <si>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</si>
  <si>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</si>
  <si>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</si>
  <si>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</si>
  <si>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</si>
  <si>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</si>
  <si>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</si>
  <si>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</si>
  <si>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</si>
  <si>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</si>
  <si>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</si>
  <si>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</si>
  <si>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</si>
  <si>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</si>
  <si>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</si>
  <si>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</si>
  <si>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</si>
  <si>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</si>
  <si>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</si>
  <si>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</si>
  <si>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</si>
  <si>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</si>
  <si>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</si>
  <si>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</si>
  <si>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</si>
  <si>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</si>
  <si>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</si>
  <si>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</si>
  <si>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</si>
  <si>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</si>
  <si>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</si>
  <si>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</si>
  <si>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</si>
  <si>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</si>
  <si>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</si>
  <si>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</si>
  <si>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</si>
  <si>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</si>
  <si>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</si>
  <si>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</si>
  <si>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</si>
  <si>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</si>
  <si>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</si>
  <si>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</si>
  <si>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</si>
  <si>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</si>
  <si>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</si>
  <si>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</si>
  <si>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</si>
  <si>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</si>
  <si>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</si>
  <si>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</si>
  <si>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</si>
  <si>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</si>
  <si>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</si>
  <si>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</si>
  <si>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</si>
  <si>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</si>
  <si>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</si>
  <si>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</si>
  <si>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</si>
  <si>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</si>
  <si>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</si>
  <si>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</si>
  <si>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</si>
  <si>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</si>
  <si>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</si>
  <si>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</si>
  <si>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</si>
  <si>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</si>
  <si>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</si>
  <si>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</si>
  <si>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</si>
  <si>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</si>
  <si>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</si>
  <si>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</si>
  <si>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</si>
  <si>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</si>
  <si>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</si>
  <si>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</si>
  <si>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</si>
  <si>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</si>
  <si>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</si>
  <si>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</si>
  <si>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</si>
  <si>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</si>
  <si>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</si>
  <si>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</si>
  <si>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</si>
  <si>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</si>
  <si>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</si>
  <si>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</si>
  <si>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</si>
  <si>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</si>
  <si>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</si>
  <si>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</si>
  <si>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</si>
  <si>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</si>
  <si>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</si>
  <si>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</si>
  <si>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</si>
  <si>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</si>
  <si>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</si>
  <si>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</si>
  <si>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</si>
  <si>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</si>
  <si>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</si>
  <si>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</si>
  <si>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</si>
  <si>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</si>
  <si>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</si>
  <si>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</si>
  <si>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</si>
  <si>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</si>
  <si>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</si>
  <si>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</si>
  <si>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</si>
  <si>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</si>
  <si>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</si>
  <si>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</si>
  <si>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</si>
  <si>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</si>
  <si>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</si>
  <si>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</si>
  <si>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</si>
  <si>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</si>
  <si>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</si>
  <si>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</si>
  <si>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</si>
  <si>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</si>
  <si>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</si>
  <si>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</si>
  <si>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</si>
  <si>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</si>
  <si>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</si>
  <si>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</si>
  <si>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</si>
  <si>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</si>
  <si>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</si>
  <si>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</si>
  <si>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</si>
  <si>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</si>
  <si>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</si>
  <si>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</si>
  <si>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</si>
  <si>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</si>
  <si>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</si>
  <si>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</si>
  <si>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</si>
  <si>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</si>
  <si>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</si>
  <si>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</si>
  <si>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</si>
  <si>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</si>
  <si>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</si>
  <si>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</si>
  <si>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</si>
  <si>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</si>
  <si>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</si>
  <si>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</si>
  <si>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</si>
  <si>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</si>
  <si>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</si>
  <si>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</si>
  <si>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</si>
  <si>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</si>
  <si>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</si>
  <si>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</si>
  <si>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</si>
  <si>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</si>
  <si>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</si>
  <si>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</si>
  <si>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</si>
  <si>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</si>
  <si>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</si>
  <si>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</si>
  <si>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</si>
  <si>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</si>
  <si>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</si>
  <si>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</si>
  <si>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</si>
  <si>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</si>
  <si>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</si>
  <si>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</si>
  <si>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</si>
  <si>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</si>
  <si>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</si>
  <si>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</si>
  <si>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</si>
  <si>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</si>
  <si>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</si>
  <si>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</si>
  <si>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</si>
  <si>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</si>
  <si>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</si>
  <si>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</si>
  <si>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</si>
  <si>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</si>
  <si>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</si>
  <si>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</si>
  <si>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</si>
  <si>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</si>
  <si>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</si>
  <si>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</si>
  <si>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</si>
  <si>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</si>
  <si>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</si>
  <si>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</si>
  <si>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</si>
  <si>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</si>
  <si>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</si>
  <si>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</si>
  <si>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</si>
  <si>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</si>
  <si>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</si>
  <si>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</si>
  <si>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</si>
  <si>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</si>
  <si>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</si>
  <si>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</si>
  <si>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</si>
  <si>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</si>
  <si>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</si>
  <si>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</si>
  <si>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</si>
  <si>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</si>
  <si>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</si>
  <si>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</si>
  <si>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</si>
  <si>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</si>
  <si>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</si>
  <si>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</si>
  <si>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</si>
  <si>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</si>
  <si>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</si>
  <si>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</si>
  <si>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</si>
  <si>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</si>
  <si>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</si>
  <si>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</si>
  <si>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</si>
  <si>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</si>
  <si>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</si>
  <si>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</si>
  <si>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</si>
  <si>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</si>
  <si>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</si>
  <si>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</si>
  <si>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</si>
  <si>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</si>
  <si>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</si>
  <si>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</si>
  <si>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</si>
  <si>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</si>
  <si>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</si>
  <si>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</si>
  <si>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</si>
  <si>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</si>
  <si>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</si>
  <si>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</si>
  <si>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</si>
  <si>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</si>
  <si>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</si>
  <si>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</si>
  <si>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</si>
  <si>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</si>
  <si>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</si>
  <si>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</si>
  <si>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</si>
  <si>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</si>
  <si>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</si>
  <si>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</si>
  <si>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</si>
  <si>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</si>
  <si>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</si>
  <si>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</si>
  <si>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</si>
  <si>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</si>
  <si>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</si>
  <si>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</si>
  <si>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</si>
  <si>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</si>
  <si>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</si>
  <si>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</si>
  <si>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</si>
  <si>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</si>
  <si>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</si>
  <si>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</si>
  <si>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</si>
  <si>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</si>
  <si>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</si>
  <si>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</si>
  <si>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</si>
  <si>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</si>
  <si>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</si>
  <si>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</si>
  <si>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</si>
  <si>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</si>
  <si>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</si>
  <si>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</si>
  <si>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</si>
  <si>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</si>
  <si>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</si>
  <si>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</si>
  <si>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</si>
  <si>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</si>
  <si>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</si>
  <si>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</si>
  <si>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</si>
  <si>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</si>
  <si>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</si>
  <si>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</si>
  <si>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</si>
  <si>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</si>
  <si>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</si>
  <si>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</si>
  <si>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</si>
  <si>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</si>
  <si>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</si>
  <si>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</si>
  <si>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</si>
  <si>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</si>
  <si>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</si>
  <si>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</si>
  <si>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</si>
  <si>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</si>
  <si>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</si>
  <si>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</si>
  <si>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</si>
  <si>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</si>
  <si>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</si>
  <si>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</si>
  <si>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</si>
  <si>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</si>
  <si>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</si>
  <si>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</si>
  <si>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</si>
  <si>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</si>
  <si>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</si>
  <si>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</si>
  <si>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</si>
  <si>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</si>
  <si>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</si>
  <si>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</si>
  <si>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</si>
  <si>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</si>
  <si>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</si>
  <si>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</si>
  <si>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</si>
  <si>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</si>
  <si>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</si>
  <si>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</si>
  <si>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</si>
  <si>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</si>
  <si>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</si>
  <si>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</si>
  <si>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</si>
  <si>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</si>
  <si>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</si>
  <si>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</si>
  <si>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</si>
  <si>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</si>
  <si>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</si>
  <si>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</si>
  <si>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</si>
  <si>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</si>
  <si>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</si>
  <si>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</si>
  <si>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</si>
  <si>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</si>
  <si>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</si>
  <si>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</si>
  <si>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</si>
  <si>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</si>
  <si>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</si>
  <si>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</si>
  <si>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</si>
  <si>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</si>
  <si>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</si>
  <si>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</si>
  <si>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</si>
  <si>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</si>
  <si>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</si>
  <si>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</si>
  <si>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</si>
  <si>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</si>
  <si>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</si>
  <si>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</si>
  <si>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</si>
  <si>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</si>
  <si>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</si>
  <si>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</si>
  <si>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</si>
  <si>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</si>
  <si>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</si>
  <si>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</si>
  <si>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</si>
  <si>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</si>
  <si>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</si>
  <si>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</si>
  <si>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</si>
  <si>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</si>
  <si>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</si>
  <si>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</si>
  <si>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</si>
  <si>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</si>
  <si>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</si>
  <si>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</si>
  <si>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</si>
  <si>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</si>
  <si>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</si>
  <si>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</si>
  <si>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</si>
  <si>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</si>
  <si>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</si>
  <si>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</si>
  <si>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</si>
  <si>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</si>
  <si>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</si>
  <si>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</si>
  <si>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</si>
  <si>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</si>
  <si>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</si>
  <si>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</si>
  <si>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</si>
  <si>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</si>
  <si>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</si>
  <si>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</si>
  <si>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</si>
  <si>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</si>
  <si>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</si>
  <si>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</si>
  <si>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</si>
  <si>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</si>
  <si>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</si>
  <si>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</si>
  <si>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</si>
  <si>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</si>
  <si>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</si>
  <si>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</si>
  <si>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</si>
  <si>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</si>
  <si>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</si>
  <si>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</si>
  <si>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</si>
  <si>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</si>
  <si>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</si>
  <si>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</si>
  <si>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</si>
  <si>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</si>
  <si>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</si>
  <si>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</si>
  <si>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</si>
  <si>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</si>
  <si>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</si>
  <si>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</si>
  <si>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</si>
  <si>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</si>
  <si>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</si>
  <si>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</si>
  <si>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</si>
  <si>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</si>
  <si>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</si>
  <si>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</si>
  <si>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</si>
  <si>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</si>
  <si>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</si>
  <si>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</si>
  <si>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</si>
  <si>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</si>
  <si>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</si>
  <si>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</si>
  <si>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</si>
  <si>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</si>
  <si>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</si>
  <si>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</si>
  <si>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</si>
  <si>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</si>
  <si>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</si>
  <si>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</si>
  <si>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</si>
  <si>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</si>
  <si>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</si>
  <si>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</si>
  <si>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</si>
  <si>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</si>
  <si>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</si>
  <si>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</si>
  <si>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</si>
  <si>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</si>
  <si>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</si>
  <si>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</si>
  <si>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</si>
  <si>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</si>
  <si>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</si>
  <si>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</si>
  <si>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</si>
  <si>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</si>
  <si>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</si>
  <si>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</si>
  <si>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</si>
  <si>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</si>
  <si>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</si>
  <si>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</si>
  <si>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</si>
  <si>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</si>
  <si>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</si>
  <si>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</si>
  <si>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</si>
  <si>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</si>
  <si>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</si>
  <si>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</si>
  <si>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</si>
  <si>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</si>
  <si>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</si>
  <si>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</si>
  <si>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</si>
  <si>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</si>
  <si>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</si>
  <si>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</si>
  <si>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</si>
  <si>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</si>
  <si>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</si>
  <si>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</si>
  <si>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</si>
  <si>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</si>
  <si>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</si>
  <si>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</si>
  <si>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</si>
  <si>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</si>
  <si>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</si>
  <si>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</si>
  <si>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</si>
  <si>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</si>
  <si>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</si>
  <si>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</si>
  <si>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</si>
  <si>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</si>
  <si>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</si>
  <si>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</si>
  <si>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</si>
  <si>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</si>
  <si>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</si>
  <si>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</si>
  <si>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</si>
  <si>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</si>
  <si>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</si>
  <si>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</si>
  <si>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</si>
  <si>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</si>
  <si>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</si>
  <si>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</si>
  <si>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</si>
  <si>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</si>
  <si>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</si>
  <si>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</si>
  <si>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</si>
  <si>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</si>
  <si>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</si>
  <si>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</si>
  <si>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</si>
  <si>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</si>
  <si>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</si>
  <si>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</si>
  <si>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</si>
  <si>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</si>
  <si>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</si>
  <si>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</si>
  <si>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</si>
  <si>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</si>
  <si>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</si>
  <si>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</si>
  <si>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</si>
  <si>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</si>
  <si>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</si>
  <si>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</si>
  <si>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</si>
  <si>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</si>
  <si>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</si>
  <si>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</si>
  <si>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</si>
  <si>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</si>
  <si>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</si>
  <si>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</si>
  <si>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</si>
  <si>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</si>
  <si>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</si>
  <si>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</si>
  <si>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</si>
  <si>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</si>
  <si>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</si>
  <si>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</si>
  <si>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</si>
  <si>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</si>
  <si>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</si>
  <si>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</si>
  <si>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</si>
  <si>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</si>
  <si>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</si>
  <si>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</si>
  <si>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</si>
  <si>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</si>
  <si>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</si>
  <si>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</si>
  <si>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</si>
  <si>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</si>
  <si>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</si>
  <si>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</si>
  <si>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</si>
  <si>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</si>
  <si>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</si>
  <si>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</si>
  <si>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</si>
  <si>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</si>
  <si>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</si>
  <si>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</si>
  <si>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</si>
  <si>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</si>
  <si>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</si>
  <si>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</si>
  <si>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</si>
  <si>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</si>
  <si>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</si>
  <si>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</si>
  <si>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</si>
  <si>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</si>
  <si>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</si>
  <si>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</si>
  <si>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</si>
  <si>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</si>
  <si>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</si>
  <si>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</si>
  <si>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</si>
  <si>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</si>
  <si>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</si>
  <si>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</si>
  <si>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</si>
  <si>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</si>
  <si>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</si>
  <si>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</si>
  <si>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</si>
  <si>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</si>
  <si>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</si>
  <si>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</si>
  <si>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</si>
  <si>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</si>
  <si>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</si>
  <si>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</si>
  <si>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</si>
  <si>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</si>
  <si>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</si>
  <si>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</si>
  <si>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</si>
  <si>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</si>
  <si>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</si>
  <si>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</si>
  <si>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</si>
  <si>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</si>
  <si>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</si>
  <si>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</si>
  <si>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</si>
  <si>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</si>
  <si>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</si>
  <si>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</si>
  <si>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</si>
  <si>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</si>
  <si>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</si>
  <si>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</si>
  <si>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</si>
  <si>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</si>
  <si>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</si>
  <si>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</si>
  <si>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</si>
  <si>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</si>
  <si>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</si>
  <si>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</si>
  <si>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</si>
  <si>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</si>
  <si>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</si>
  <si>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</si>
  <si>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</si>
  <si>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</si>
  <si>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</si>
  <si>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</si>
  <si>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</si>
  <si>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</si>
  <si>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</si>
  <si>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</si>
  <si>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</si>
  <si>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</si>
  <si>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</si>
  <si>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</si>
  <si>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</si>
  <si>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</si>
  <si>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</si>
  <si>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</si>
  <si>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</si>
  <si>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</si>
  <si>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</si>
  <si>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</si>
  <si>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</si>
  <si>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</si>
  <si>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</si>
  <si>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</si>
  <si>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</si>
  <si>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</si>
  <si>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</si>
  <si>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</si>
  <si>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</si>
  <si>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</si>
  <si>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</si>
  <si>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</si>
  <si>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</si>
  <si>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</si>
  <si>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</si>
  <si>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</si>
  <si>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</si>
  <si>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</si>
  <si>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</si>
  <si>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</si>
  <si>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</si>
  <si>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</si>
  <si>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</si>
  <si>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</si>
  <si>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</si>
  <si>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</si>
  <si>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</si>
  <si>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</si>
  <si>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</si>
  <si>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</si>
  <si>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</si>
  <si>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</si>
  <si>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</si>
  <si>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</si>
  <si>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</si>
  <si>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</si>
  <si>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</si>
  <si>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</si>
  <si>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</si>
  <si>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</si>
  <si>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</si>
  <si>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</si>
  <si>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</si>
  <si>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</si>
  <si>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</si>
  <si>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</si>
  <si>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</si>
  <si>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</si>
  <si>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</si>
  <si>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</si>
  <si>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</si>
  <si>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</si>
  <si>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</si>
  <si>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</si>
  <si>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</si>
  <si>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</si>
  <si>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</si>
  <si>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</si>
  <si>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</si>
  <si>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</si>
  <si>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</si>
  <si>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</si>
  <si>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</si>
  <si>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</si>
  <si>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</si>
  <si>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</si>
  <si>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</si>
  <si>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</si>
  <si>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</si>
  <si>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</si>
  <si>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</si>
  <si>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</si>
  <si>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</si>
  <si>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</si>
  <si>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</si>
  <si>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</si>
  <si>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</si>
  <si>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</si>
  <si>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</si>
  <si>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</si>
  <si>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</si>
  <si>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</si>
  <si>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</si>
  <si>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</si>
  <si>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</si>
  <si>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</si>
  <si>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</si>
  <si>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</si>
  <si>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</si>
  <si>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</si>
  <si>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</si>
  <si>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</si>
  <si>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</si>
  <si>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</si>
  <si>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</si>
  <si>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</si>
  <si>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</si>
  <si>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</si>
  <si>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</si>
  <si>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</si>
  <si>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</si>
  <si>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</si>
  <si>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</si>
  <si>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</si>
  <si>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</si>
  <si>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</si>
  <si>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</si>
  <si>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</si>
  <si>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</si>
  <si>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</si>
  <si>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</si>
  <si>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</si>
  <si>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</si>
  <si>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</si>
  <si>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</si>
  <si>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</si>
  <si>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</si>
  <si>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</si>
  <si>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</si>
  <si>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</si>
  <si>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</si>
  <si>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</si>
  <si>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</si>
  <si>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</si>
  <si>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</si>
  <si>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</si>
  <si>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</si>
  <si>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</si>
  <si>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</si>
  <si>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</si>
  <si>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</si>
  <si>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</si>
  <si>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</si>
  <si>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</si>
  <si>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</si>
  <si>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</si>
  <si>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</si>
  <si>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</si>
  <si>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</si>
  <si>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</si>
  <si>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</si>
  <si>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</si>
  <si>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</si>
  <si>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</si>
  <si>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</si>
  <si>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</si>
  <si>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</si>
  <si>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</si>
  <si>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</si>
  <si>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</si>
  <si>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</si>
  <si>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</si>
  <si>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</si>
  <si>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</si>
  <si>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</si>
  <si>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</si>
  <si>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</si>
  <si>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</si>
  <si>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</si>
  <si>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</si>
  <si>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</si>
  <si>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</si>
  <si>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</si>
  <si>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</si>
  <si>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</si>
  <si>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</si>
  <si>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</si>
  <si>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</si>
  <si>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</si>
  <si>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</si>
  <si>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</si>
  <si>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</si>
  <si>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</si>
  <si>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</si>
  <si>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</si>
  <si>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</si>
  <si>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</si>
  <si>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</si>
  <si>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</si>
  <si>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</si>
  <si>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</si>
  <si>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</si>
  <si>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</si>
  <si>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</si>
  <si>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</si>
  <si>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</si>
  <si>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</si>
  <si>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</si>
  <si>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</si>
  <si>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</si>
  <si>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</si>
  <si>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</si>
  <si>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</si>
  <si>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</si>
  <si>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</si>
  <si>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</si>
  <si>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</si>
  <si>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</si>
  <si>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</si>
  <si>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</si>
  <si>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</si>
  <si>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</si>
  <si>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</si>
  <si>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</si>
  <si>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</si>
  <si>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</si>
  <si>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</si>
  <si>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</si>
  <si>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</si>
  <si>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</si>
  <si>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</si>
  <si>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</si>
  <si>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</si>
  <si>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</si>
  <si>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</si>
  <si>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</si>
  <si>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</si>
  <si>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</si>
  <si>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</si>
  <si>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</si>
  <si>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</si>
  <si>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</si>
  <si>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</si>
  <si>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</si>
  <si>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</si>
  <si>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</si>
  <si>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</si>
  <si>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</si>
  <si>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</si>
  <si>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</si>
  <si>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</si>
  <si>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</si>
  <si>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</si>
  <si>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</si>
  <si>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</si>
  <si>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</si>
  <si>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</si>
  <si>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</si>
  <si>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</si>
  <si>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</si>
  <si>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</si>
  <si>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</si>
  <si>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</si>
  <si>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</si>
  <si>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</si>
  <si>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</si>
  <si>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</si>
  <si>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</si>
  <si>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</si>
  <si>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</si>
  <si>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</si>
  <si>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</si>
  <si>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</si>
  <si>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</si>
  <si>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</si>
  <si>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</si>
  <si>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</si>
  <si>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</si>
  <si>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</si>
  <si>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</si>
  <si>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</si>
  <si>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</si>
  <si>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</si>
  <si>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</si>
  <si>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</si>
  <si>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</si>
  <si>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</si>
  <si>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</si>
  <si>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</si>
  <si>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</si>
  <si>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</si>
  <si>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</si>
  <si>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</si>
  <si>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</si>
  <si>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</si>
  <si>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</si>
  <si>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</si>
  <si>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</si>
  <si>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</si>
  <si>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</si>
  <si>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</si>
  <si>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</si>
  <si>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</si>
  <si>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</si>
  <si>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</si>
  <si>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</si>
  <si>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</si>
  <si>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</si>
  <si>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</si>
  <si>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</si>
  <si>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</si>
  <si>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</si>
  <si>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</si>
  <si>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</si>
  <si>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</si>
  <si>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</si>
  <si>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</si>
  <si>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</si>
  <si>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</si>
  <si>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</si>
  <si>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</si>
  <si>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</si>
  <si>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</si>
  <si>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</si>
  <si>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</si>
  <si>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</si>
  <si>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</si>
  <si>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</si>
  <si>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</si>
  <si>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</si>
  <si>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</si>
  <si>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</si>
  <si>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</si>
  <si>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</si>
  <si>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</si>
  <si>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</si>
  <si>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</si>
  <si>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</si>
  <si>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</si>
  <si>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</si>
  <si>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</si>
  <si>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</si>
  <si>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</si>
  <si>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</si>
  <si>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</si>
  <si>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</si>
  <si>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</si>
  <si>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</si>
  <si>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</si>
  <si>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</si>
  <si>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</si>
  <si>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</si>
  <si>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</si>
  <si>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</si>
  <si>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</si>
  <si>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</si>
  <si>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</si>
  <si>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</si>
  <si>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</si>
  <si>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</si>
  <si>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</si>
  <si>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</si>
  <si>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</si>
  <si>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</si>
  <si>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</si>
  <si>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</si>
  <si>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</si>
  <si>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</si>
  <si>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</si>
  <si>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</si>
  <si>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</si>
  <si>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</si>
  <si>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</si>
  <si>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</si>
  <si>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</si>
  <si>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</si>
  <si>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</si>
  <si>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</si>
  <si>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</si>
  <si>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</si>
  <si>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</si>
  <si>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</si>
  <si>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</si>
  <si>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</si>
  <si>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</si>
  <si>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</si>
  <si>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</si>
  <si>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</si>
  <si>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</si>
  <si>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</si>
  <si>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</si>
  <si>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</si>
  <si>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</si>
  <si>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</si>
  <si>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</si>
  <si>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</si>
  <si>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</si>
  <si>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</si>
  <si>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</si>
  <si>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</si>
  <si>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</si>
  <si>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</si>
  <si>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</si>
  <si>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</si>
  <si>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</si>
  <si>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</si>
  <si>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</si>
  <si>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</si>
  <si>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</si>
  <si>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</si>
  <si>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</si>
  <si>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</si>
  <si>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</si>
  <si>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</si>
  <si>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</si>
  <si>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</si>
  <si>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</si>
  <si>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</si>
  <si>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</si>
  <si>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</si>
  <si>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</si>
  <si>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</si>
  <si>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</si>
  <si>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</si>
  <si>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</si>
  <si>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</si>
  <si>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</si>
  <si>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</si>
  <si>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</si>
  <si>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</si>
  <si>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</si>
  <si>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</si>
  <si>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</si>
  <si>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</si>
  <si>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</si>
  <si>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</si>
  <si>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</si>
  <si>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</si>
  <si>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</si>
  <si>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</si>
  <si>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</si>
  <si>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</si>
  <si>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</si>
  <si>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</si>
  <si>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</si>
  <si>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</si>
  <si>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</si>
  <si>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</si>
  <si>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</si>
  <si>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</si>
  <si>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</si>
  <si>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</si>
  <si>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</si>
  <si>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</si>
  <si>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</si>
  <si>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</si>
  <si>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</si>
  <si>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</si>
  <si>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</si>
  <si>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</si>
  <si>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</si>
  <si>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</si>
  <si>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</si>
  <si>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</si>
  <si>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</si>
  <si>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</si>
  <si>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</si>
  <si>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</si>
  <si>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</si>
  <si>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</si>
  <si>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</si>
  <si>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</si>
  <si>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</si>
  <si>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</si>
  <si>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</si>
  <si>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</si>
  <si>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</si>
  <si>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</si>
  <si>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</si>
  <si>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</si>
  <si>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</si>
  <si>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</si>
  <si>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</si>
  <si>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</si>
  <si>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</si>
  <si>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</si>
  <si>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</si>
  <si>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</si>
  <si>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</si>
  <si>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</si>
  <si>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</si>
  <si>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</si>
  <si>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</si>
  <si>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</si>
  <si>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</si>
  <si>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</si>
  <si>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</si>
  <si>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</si>
  <si>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</si>
  <si>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</si>
  <si>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</si>
  <si>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</si>
  <si>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</si>
  <si>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</si>
  <si>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</si>
  <si>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</si>
  <si>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</si>
  <si>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</si>
  <si>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</si>
  <si>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</si>
  <si>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</si>
  <si>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</si>
  <si>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</si>
  <si>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</si>
  <si>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</si>
  <si>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</si>
  <si>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</si>
  <si>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</si>
  <si>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</si>
  <si>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</si>
  <si>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</si>
  <si>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</si>
  <si>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</si>
  <si>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</si>
  <si>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</si>
  <si>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</si>
  <si>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</si>
  <si>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</si>
  <si>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</si>
  <si>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</si>
  <si>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</si>
  <si>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</si>
  <si>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</si>
  <si>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</si>
  <si>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</si>
  <si>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</si>
  <si>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</si>
  <si>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</si>
  <si>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</si>
  <si>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</si>
  <si>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</si>
  <si>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</si>
  <si>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</si>
  <si>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</si>
  <si>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</si>
  <si>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</si>
  <si>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</si>
  <si>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</si>
  <si>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</si>
  <si>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</si>
  <si>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</si>
  <si>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</si>
  <si>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</si>
  <si>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</si>
  <si>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</si>
  <si>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</si>
  <si>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</si>
  <si>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</si>
  <si>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</si>
  <si>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</si>
  <si>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</si>
  <si>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</si>
  <si>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</si>
  <si>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</si>
  <si>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</si>
  <si>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</si>
  <si>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</si>
  <si>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</si>
  <si>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</si>
  <si>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</si>
  <si>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</si>
  <si>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</si>
  <si>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</si>
  <si>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</si>
  <si>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</si>
  <si>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</si>
  <si>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</si>
  <si>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</si>
  <si>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</si>
  <si>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</si>
  <si>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</si>
  <si>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</si>
  <si>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</si>
  <si>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</si>
  <si>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</si>
  <si>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</si>
  <si>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</si>
  <si>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</si>
  <si>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</si>
  <si>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</si>
  <si>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</si>
  <si>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</si>
  <si>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</si>
  <si>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</si>
  <si>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</si>
  <si>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</si>
  <si>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</si>
  <si>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</si>
  <si>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</si>
  <si>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</si>
  <si>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</si>
  <si>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</si>
  <si>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</si>
  <si>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</si>
  <si>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</si>
  <si>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</si>
  <si>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</si>
  <si>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</si>
  <si>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</si>
  <si>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</si>
  <si>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</si>
  <si>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</si>
  <si>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</si>
  <si>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</si>
  <si>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</si>
  <si>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</si>
  <si>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</si>
  <si>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</si>
  <si>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</si>
  <si>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</si>
  <si>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</si>
  <si>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</si>
  <si>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</si>
  <si>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</si>
  <si>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</si>
  <si>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</si>
  <si>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</si>
  <si>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</si>
  <si>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</si>
  <si>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</si>
  <si>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</si>
  <si>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</si>
  <si>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</si>
  <si>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</si>
  <si>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</si>
  <si>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</si>
  <si>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</si>
  <si>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</si>
  <si>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</si>
  <si>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</si>
  <si>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</si>
  <si>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</si>
  <si>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</si>
  <si>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</si>
  <si>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</si>
  <si>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</si>
  <si>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</si>
  <si>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</si>
  <si>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</si>
  <si>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</si>
  <si>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</si>
  <si>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</si>
  <si>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</si>
  <si>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</si>
  <si>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</si>
  <si>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</si>
  <si>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</si>
  <si>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</si>
  <si>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</si>
  <si>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</si>
  <si>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</si>
  <si>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</si>
  <si>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</si>
  <si>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</si>
  <si>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</si>
  <si>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</si>
  <si>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</si>
  <si>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</si>
  <si>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</si>
  <si>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</si>
  <si>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</si>
  <si>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</si>
  <si>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</si>
  <si>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</si>
  <si>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</si>
  <si>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</si>
  <si>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</si>
  <si>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</si>
  <si>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</si>
  <si>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</si>
  <si>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</si>
  <si>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</si>
  <si>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</si>
  <si>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</si>
  <si>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</si>
  <si>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</si>
  <si>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</si>
  <si>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</si>
  <si>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</si>
  <si>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</si>
  <si>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</si>
  <si>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</si>
  <si>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</si>
  <si>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</si>
  <si>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</si>
  <si>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</si>
  <si>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</si>
  <si>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</si>
  <si>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</si>
  <si>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</si>
  <si>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</si>
  <si>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</si>
  <si>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</si>
  <si>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</si>
  <si>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</si>
  <si>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</si>
  <si>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</si>
  <si>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</si>
  <si>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</si>
  <si>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</si>
  <si>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</si>
  <si>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</si>
  <si>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</si>
  <si>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</si>
  <si>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</si>
  <si>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</si>
  <si>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</si>
  <si>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</si>
  <si>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</si>
  <si>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</si>
  <si>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</si>
  <si>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</si>
  <si>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</si>
  <si>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</si>
  <si>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</si>
  <si>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</si>
  <si>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</si>
  <si>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</si>
  <si>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</si>
  <si>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</si>
  <si>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</si>
  <si>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</si>
  <si>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</si>
  <si>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</si>
  <si>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</si>
  <si>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</si>
  <si>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</si>
  <si>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</si>
  <si>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</si>
  <si>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</si>
  <si>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</si>
  <si>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</si>
  <si>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</si>
  <si>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</si>
  <si>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</si>
  <si>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</si>
  <si>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</si>
  <si>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</si>
  <si>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</si>
  <si>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</si>
  <si>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</si>
  <si>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</si>
  <si>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</si>
  <si>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</si>
  <si>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</si>
  <si>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</si>
  <si>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</si>
  <si>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</si>
  <si>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</si>
  <si>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</si>
  <si>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</si>
  <si>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</si>
  <si>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</si>
  <si>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</si>
  <si>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</si>
  <si>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</si>
  <si>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</si>
  <si>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</si>
  <si>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</si>
  <si>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</si>
  <si>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</si>
  <si>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</si>
  <si>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</si>
  <si>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</si>
  <si>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</si>
  <si>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</si>
  <si>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</si>
  <si>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</si>
  <si>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</si>
  <si>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</si>
  <si>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</si>
  <si>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</si>
  <si>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</si>
  <si>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</si>
  <si>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</si>
  <si>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</si>
  <si>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</si>
  <si>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</si>
  <si>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</si>
  <si>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</si>
  <si>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</si>
  <si>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</si>
  <si>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</si>
  <si>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</si>
  <si>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</si>
  <si>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</si>
  <si>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</si>
  <si>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</si>
  <si>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</si>
  <si>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</si>
  <si>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</si>
  <si>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</si>
  <si>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</si>
  <si>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</si>
  <si>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</si>
  <si>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</si>
  <si>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</si>
  <si>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</si>
  <si>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</si>
  <si>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</si>
  <si>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</si>
  <si>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</si>
  <si>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</si>
  <si>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</si>
  <si>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</si>
  <si>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</si>
  <si>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</si>
  <si>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</si>
  <si>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</si>
  <si>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</si>
  <si>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</si>
  <si>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</si>
  <si>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</si>
  <si>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</si>
  <si>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</si>
  <si>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</si>
  <si>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</si>
  <si>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</si>
  <si>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</si>
  <si>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</si>
  <si>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</si>
  <si>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</si>
  <si>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</si>
  <si>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</si>
  <si>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</si>
  <si>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</si>
  <si>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</si>
  <si>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</si>
  <si>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</si>
  <si>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</si>
  <si>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</si>
  <si>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</si>
  <si>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</si>
  <si>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</si>
  <si>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</si>
  <si>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</si>
  <si>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</si>
  <si>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</si>
  <si>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</si>
  <si>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</si>
  <si>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</si>
  <si>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</si>
  <si>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</si>
  <si>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</si>
  <si>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</si>
  <si>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</si>
  <si>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</si>
  <si>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</si>
  <si>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</si>
  <si>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</si>
  <si>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</si>
  <si>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</si>
  <si>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</si>
  <si>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</si>
  <si>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</si>
  <si>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</si>
  <si>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</si>
  <si>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</si>
  <si>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</si>
  <si>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</si>
  <si>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</si>
  <si>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</si>
  <si>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</si>
  <si>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</si>
  <si>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</si>
  <si>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</si>
  <si>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</si>
  <si>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</si>
  <si>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</si>
  <si>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</si>
  <si>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</si>
  <si>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</si>
  <si>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</si>
  <si>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</si>
  <si>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</si>
  <si>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</si>
  <si>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</si>
  <si>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</si>
  <si>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</si>
  <si>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</si>
  <si>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</si>
  <si>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</si>
  <si>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</si>
  <si>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</si>
  <si>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</si>
  <si>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</si>
  <si>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</si>
  <si>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</si>
  <si>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</si>
  <si>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</si>
  <si>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</si>
  <si>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</si>
  <si>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</si>
  <si>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</si>
  <si>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</si>
  <si>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</si>
  <si>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</si>
  <si>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</si>
  <si>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</si>
  <si>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</si>
  <si>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</si>
  <si>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</si>
  <si>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</si>
  <si>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</si>
  <si>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</si>
  <si>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</si>
  <si>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</si>
  <si>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</si>
  <si>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</si>
  <si>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</si>
  <si>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</si>
  <si>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</si>
  <si>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</si>
  <si>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</si>
  <si>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</si>
  <si>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</si>
  <si>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</si>
  <si>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</si>
  <si>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</si>
  <si>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</si>
  <si>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</si>
  <si>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</si>
  <si>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</si>
  <si>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</si>
  <si>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</si>
  <si>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</si>
  <si>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</si>
  <si>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</si>
  <si>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</si>
  <si>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</si>
  <si>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</si>
  <si>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</si>
  <si>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</si>
  <si>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</si>
  <si>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</si>
  <si>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</si>
  <si>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</si>
  <si>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</si>
  <si>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</si>
  <si>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</si>
  <si>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</si>
  <si>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</si>
  <si>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</si>
  <si>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</si>
  <si>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</si>
  <si>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</si>
  <si>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</si>
  <si>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</si>
  <si>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</si>
  <si>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</si>
  <si>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</si>
  <si>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</si>
  <si>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</si>
  <si>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</si>
  <si>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</si>
  <si>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</si>
  <si>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</si>
  <si>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</si>
  <si>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</si>
  <si>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</si>
  <si>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</si>
  <si>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</si>
  <si>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</si>
  <si>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</si>
  <si>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</si>
  <si>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</si>
  <si>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</si>
  <si>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</si>
  <si>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</si>
  <si>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</si>
  <si>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</si>
  <si>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</si>
  <si>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</si>
  <si>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</si>
  <si>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</si>
  <si>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</si>
  <si>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</si>
  <si>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</si>
  <si>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</si>
  <si>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</si>
  <si>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</si>
  <si>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</si>
  <si>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</si>
  <si>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</si>
  <si>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</si>
  <si>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</si>
  <si>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</si>
  <si>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</si>
  <si>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</si>
  <si>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</si>
  <si>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</si>
  <si>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</si>
  <si>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</si>
  <si>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</si>
  <si>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</si>
  <si>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</si>
  <si>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</si>
  <si>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</si>
  <si>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</si>
  <si>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</si>
  <si>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</si>
  <si>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</si>
  <si>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</si>
  <si>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</si>
  <si>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</si>
  <si>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</si>
  <si>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</si>
  <si>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</si>
  <si>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</si>
  <si>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</si>
  <si>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</si>
  <si>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</si>
  <si>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</si>
  <si>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</si>
  <si>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</si>
  <si>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</si>
  <si>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</si>
  <si>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</si>
  <si>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</si>
  <si>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</si>
  <si>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</si>
  <si>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</si>
  <si>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</si>
  <si>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</si>
  <si>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</si>
  <si>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</si>
  <si>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</si>
  <si>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</si>
  <si>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</si>
  <si>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</si>
  <si>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</si>
  <si>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</si>
  <si>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</si>
  <si>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</si>
  <si>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</si>
  <si>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</si>
  <si>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</si>
  <si>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</si>
  <si>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</si>
  <si>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</si>
  <si>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</si>
  <si>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</si>
  <si>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</si>
  <si>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</si>
  <si>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</si>
  <si>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</si>
  <si>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</si>
  <si>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</si>
  <si>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</si>
  <si>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</si>
  <si>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</si>
  <si>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</si>
  <si>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</si>
  <si>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</si>
  <si>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</si>
  <si>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</si>
  <si>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</si>
  <si>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</si>
  <si>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</si>
  <si>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</si>
  <si>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</si>
  <si>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</si>
  <si>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</si>
  <si>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</si>
  <si>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</si>
  <si>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</si>
  <si>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</si>
  <si>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</si>
  <si>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</si>
  <si>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</si>
  <si>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</si>
  <si>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</si>
  <si>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</si>
  <si>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</si>
  <si>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</si>
  <si>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</si>
  <si>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</si>
  <si>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</si>
  <si>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</si>
  <si>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</si>
  <si>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</si>
  <si>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</si>
  <si>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</si>
  <si>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</si>
  <si>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</si>
  <si>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</si>
  <si>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</si>
  <si>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</si>
  <si>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</si>
  <si>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</si>
  <si>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</si>
  <si>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</si>
  <si>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</si>
  <si>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</si>
  <si>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</si>
  <si>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</si>
  <si>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</si>
  <si>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</si>
  <si>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</si>
  <si>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</si>
  <si>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</si>
  <si>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</si>
  <si>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</si>
  <si>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</si>
  <si>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</si>
  <si>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</si>
  <si>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</si>
  <si>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</si>
  <si>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</si>
  <si>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</si>
  <si>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</si>
  <si>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</si>
  <si>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</si>
  <si>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</si>
  <si>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</si>
  <si>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</si>
  <si>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</si>
  <si>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</si>
  <si>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</si>
  <si>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</si>
  <si>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</si>
  <si>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</si>
  <si>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</si>
  <si>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</si>
  <si>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</si>
  <si>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</si>
  <si>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</si>
  <si>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</si>
  <si>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</si>
  <si>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</si>
  <si>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</si>
  <si>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</si>
  <si>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</si>
  <si>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</si>
  <si>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</si>
  <si>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</si>
  <si>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</si>
  <si>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</si>
  <si>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</si>
  <si>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</si>
  <si>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</si>
  <si>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</si>
  <si>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</si>
  <si>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</si>
  <si>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</si>
  <si>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</si>
  <si>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</si>
  <si>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</si>
  <si>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</si>
  <si>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</si>
  <si>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</si>
  <si>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</si>
  <si>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</si>
  <si>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</si>
  <si>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</si>
  <si>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</si>
  <si>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</si>
  <si>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</si>
  <si>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</si>
  <si>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</si>
  <si>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</si>
  <si>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</si>
  <si>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</si>
  <si>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</si>
  <si>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</si>
  <si>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</si>
  <si>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</si>
  <si>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</si>
  <si>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</si>
  <si>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</si>
  <si>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</si>
  <si>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</si>
  <si>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</si>
  <si>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</si>
  <si>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</si>
  <si>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</si>
  <si>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</si>
  <si>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</si>
  <si>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</si>
  <si>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</si>
  <si>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</si>
  <si>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</si>
  <si>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</si>
  <si>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</si>
  <si>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</si>
  <si>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</si>
  <si>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</si>
  <si>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</si>
  <si>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</si>
  <si>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</si>
  <si>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</si>
  <si>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</si>
  <si>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</si>
  <si>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</si>
  <si>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</si>
  <si>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</si>
  <si>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</si>
  <si>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</si>
  <si>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</si>
  <si>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</si>
  <si>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</si>
  <si>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</si>
  <si>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</si>
  <si>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</si>
  <si>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</si>
  <si>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</si>
  <si>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</si>
  <si>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</si>
  <si>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</si>
  <si>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</si>
  <si>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</si>
  <si>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</si>
  <si>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</si>
  <si>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</si>
  <si>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</si>
  <si>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</si>
  <si>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</si>
  <si>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</si>
  <si>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</si>
  <si>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</si>
  <si>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</si>
  <si>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</si>
  <si>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</si>
  <si>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</si>
  <si>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</si>
  <si>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</si>
  <si>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</si>
  <si>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</si>
  <si>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</si>
  <si>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</si>
  <si>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</si>
  <si>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</si>
  <si>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</si>
  <si>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</si>
  <si>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</si>
  <si>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</si>
  <si>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</si>
  <si>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</si>
  <si>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</si>
  <si>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</si>
  <si>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</si>
  <si>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</si>
  <si>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</si>
  <si>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</si>
  <si>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</si>
  <si>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</si>
  <si>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</si>
  <si>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</si>
  <si>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</si>
  <si>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</si>
  <si>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</si>
  <si>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</si>
  <si>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</si>
  <si>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</si>
  <si>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</si>
  <si>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</si>
  <si>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</si>
  <si>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</si>
  <si>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</si>
  <si>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</si>
  <si>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</si>
  <si>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</si>
  <si>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</si>
  <si>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</si>
  <si>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</si>
  <si>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</si>
  <si>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</si>
  <si>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</si>
  <si>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</si>
  <si>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</si>
  <si>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</si>
  <si>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</si>
  <si>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</si>
  <si>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</si>
  <si>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</si>
  <si>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</si>
  <si>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</si>
  <si>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</si>
  <si>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</si>
  <si>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</si>
  <si>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</si>
  <si>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</si>
  <si>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</si>
  <si>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</si>
  <si>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</si>
  <si>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</si>
  <si>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</si>
  <si>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</si>
  <si>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</si>
  <si>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</si>
  <si>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</si>
  <si>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</si>
  <si>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</si>
  <si>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</si>
  <si>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</si>
  <si>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</si>
  <si>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</si>
  <si>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</si>
  <si>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</si>
  <si>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</si>
  <si>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</si>
  <si>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</si>
  <si>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</si>
  <si>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</si>
  <si>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</si>
  <si>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</si>
  <si>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</si>
  <si>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</si>
  <si>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</si>
  <si>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</si>
  <si>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</si>
  <si>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</si>
  <si>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</si>
  <si>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</si>
  <si>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</si>
  <si>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</si>
  <si>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</si>
  <si>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</si>
  <si>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</si>
  <si>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</si>
  <si>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</si>
  <si>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</si>
  <si>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</si>
  <si>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</si>
  <si>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</si>
  <si>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</si>
  <si>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</si>
  <si>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</si>
  <si>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</si>
  <si>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</si>
  <si>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</si>
  <si>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</si>
  <si>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</si>
  <si>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</si>
  <si>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</si>
  <si>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</si>
  <si>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</si>
  <si>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</si>
  <si>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</si>
  <si>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</si>
  <si>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</si>
  <si>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</si>
  <si>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</si>
  <si>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</si>
  <si>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</si>
  <si>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</si>
  <si>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</si>
  <si>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</si>
  <si>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</si>
  <si>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</si>
  <si>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</si>
  <si>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</si>
  <si>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</si>
  <si>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</si>
  <si>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</si>
  <si>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</si>
  <si>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</si>
  <si>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</si>
  <si>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</si>
  <si>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</si>
  <si>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</si>
  <si>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</si>
  <si>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</si>
  <si>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</si>
  <si>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</si>
  <si>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</si>
  <si>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</si>
  <si>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</si>
  <si>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</si>
  <si>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</si>
  <si>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</si>
  <si>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</si>
  <si>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</si>
  <si>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</si>
  <si>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</si>
  <si>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</si>
  <si>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</si>
  <si>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</si>
  <si>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</si>
  <si>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</si>
  <si>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</si>
  <si>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</si>
  <si>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</si>
  <si>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</si>
  <si>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</si>
  <si>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</si>
  <si>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</si>
  <si>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</si>
  <si>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</si>
  <si>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</si>
  <si>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</si>
  <si>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</si>
  <si>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</si>
  <si>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</si>
  <si>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</si>
  <si>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</si>
  <si>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</si>
  <si>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</si>
  <si>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</si>
  <si>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</si>
  <si>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</si>
  <si>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</si>
  <si>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</si>
  <si>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</si>
  <si>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</si>
  <si>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</si>
  <si>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</si>
  <si>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</si>
  <si>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</si>
  <si>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</si>
  <si>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</si>
  <si>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</si>
  <si>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</si>
  <si>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</si>
  <si>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</si>
  <si>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</si>
  <si>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</si>
  <si>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</si>
  <si>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</si>
  <si>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</si>
  <si>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</si>
  <si>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</si>
  <si>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</si>
  <si>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</si>
  <si>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</si>
  <si>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</si>
  <si>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</si>
  <si>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</si>
  <si>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</si>
  <si>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</si>
  <si>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</si>
  <si>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</si>
  <si>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</si>
  <si>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</si>
  <si>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</si>
  <si>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</si>
  <si>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</si>
  <si>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</si>
  <si>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</si>
  <si>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</si>
  <si>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</si>
  <si>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</si>
  <si>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</si>
  <si>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</si>
  <si>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</si>
  <si>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</si>
  <si>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</si>
  <si>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</si>
  <si>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</si>
  <si>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</si>
  <si>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</si>
  <si>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</si>
  <si>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</si>
  <si>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</si>
  <si>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</si>
  <si>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</si>
  <si>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</si>
  <si>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</si>
  <si>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</si>
  <si>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</si>
  <si>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</si>
  <si>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</si>
  <si>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</si>
  <si>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</si>
  <si>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</si>
  <si>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</si>
  <si>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</si>
  <si>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</si>
  <si>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</si>
  <si>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</si>
  <si>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</si>
  <si>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</si>
  <si>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</si>
  <si>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</si>
  <si>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</si>
  <si>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</si>
  <si>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</si>
  <si>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</si>
  <si>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</si>
  <si>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</si>
  <si>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</si>
  <si>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</si>
  <si>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</si>
  <si>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</si>
  <si>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</si>
  <si>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</si>
  <si>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</si>
  <si>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</si>
  <si>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</si>
  <si>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</si>
  <si>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</si>
  <si>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</si>
  <si>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</si>
  <si>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</si>
  <si>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</si>
  <si>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</si>
  <si>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</si>
  <si>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</si>
  <si>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</si>
  <si>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</si>
  <si>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</si>
  <si>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</si>
  <si>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</si>
  <si>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</si>
  <si>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</si>
  <si>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</si>
  <si>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</si>
  <si>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</si>
  <si>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</si>
  <si>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</si>
  <si>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</si>
  <si>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</si>
  <si>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</si>
  <si>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</si>
  <si>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</si>
  <si>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</si>
  <si>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</si>
  <si>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</si>
  <si>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</si>
  <si>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</si>
  <si>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</si>
  <si>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</si>
  <si>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</si>
  <si>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</si>
  <si>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</si>
  <si>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</si>
  <si>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</si>
  <si>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</si>
  <si>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</si>
  <si>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</si>
  <si>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</si>
  <si>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</si>
  <si>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</si>
  <si>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</si>
  <si>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</si>
  <si>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</si>
  <si>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</si>
  <si>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</si>
  <si>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</si>
  <si>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</si>
  <si>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</si>
  <si>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</si>
  <si>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</si>
  <si>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</si>
  <si>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</si>
  <si>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</si>
  <si>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</si>
  <si>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</si>
  <si>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</si>
  <si>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</si>
  <si>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</si>
  <si>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</si>
  <si>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</si>
  <si>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</si>
  <si>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</si>
  <si>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</si>
  <si>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</si>
  <si>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</si>
  <si>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</si>
  <si>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</si>
  <si>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</si>
  <si>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</si>
  <si>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</si>
  <si>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</si>
  <si>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</si>
  <si>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</si>
  <si>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</si>
  <si>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</si>
  <si>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</si>
  <si>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</si>
  <si>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</si>
  <si>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</si>
  <si>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</si>
  <si>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</si>
  <si>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</si>
  <si>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</si>
  <si>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</si>
  <si>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</si>
  <si>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</si>
  <si>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</si>
  <si>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</si>
  <si>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</si>
  <si>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</si>
  <si>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</si>
  <si>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</si>
  <si>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</si>
  <si>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</si>
  <si>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</si>
  <si>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</si>
  <si>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</si>
  <si>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</si>
  <si>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</si>
  <si>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</si>
  <si>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</si>
  <si>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</si>
  <si>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</si>
  <si>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</si>
  <si>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</si>
  <si>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</si>
  <si>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</si>
  <si>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</si>
  <si>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</si>
  <si>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</si>
  <si>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</si>
  <si>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</si>
  <si>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</si>
  <si>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</si>
  <si>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</si>
  <si>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</si>
  <si>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</si>
  <si>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</si>
  <si>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</si>
  <si>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</si>
  <si>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</si>
  <si>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</si>
  <si>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</si>
  <si>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</si>
  <si>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</si>
  <si>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</si>
  <si>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</si>
  <si>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</si>
  <si>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</si>
  <si>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</si>
  <si>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</si>
  <si>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</si>
  <si>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</si>
  <si>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</si>
  <si>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</si>
  <si>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</si>
  <si>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</si>
  <si>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</si>
  <si>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</si>
  <si>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</si>
  <si>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</si>
  <si>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</si>
  <si>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</si>
  <si>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</si>
  <si>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</si>
  <si>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</si>
  <si>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</si>
  <si>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</si>
  <si>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</si>
  <si>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</si>
  <si>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</si>
  <si>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</si>
  <si>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</si>
  <si>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</si>
  <si>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</si>
  <si>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</si>
  <si>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</si>
  <si>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</si>
  <si>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</si>
  <si>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</si>
  <si>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</si>
  <si>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</si>
  <si>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</si>
  <si>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</si>
  <si>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</si>
  <si>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</si>
  <si>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</si>
  <si>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</si>
  <si>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</si>
  <si>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</si>
  <si>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</si>
  <si>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</si>
  <si>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</si>
  <si>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</si>
  <si>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</si>
  <si>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</si>
  <si>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</si>
  <si>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</si>
  <si>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</si>
  <si>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</si>
  <si>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</si>
  <si>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</si>
  <si>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</si>
  <si>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</si>
  <si>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</si>
  <si>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</si>
  <si>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</si>
  <si>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</si>
  <si>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</si>
  <si>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</si>
  <si>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</si>
  <si>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</si>
  <si>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</si>
  <si>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</si>
  <si>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</si>
  <si>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</si>
  <si>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</si>
  <si>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</si>
  <si>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</si>
  <si>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</si>
  <si>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</si>
  <si>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</si>
  <si>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</si>
  <si>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</si>
  <si>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</si>
  <si>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</si>
  <si>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</si>
  <si>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</si>
  <si>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</si>
  <si>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</si>
  <si>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</si>
  <si>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</si>
  <si>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</si>
  <si>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</si>
  <si>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</si>
  <si>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</si>
  <si>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</si>
  <si>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</si>
  <si>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</si>
  <si>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</si>
  <si>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</si>
  <si>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</si>
  <si>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</si>
  <si>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</si>
  <si>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</si>
  <si>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</si>
  <si>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</si>
  <si>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</si>
  <si>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</si>
  <si>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</si>
  <si>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</si>
  <si>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</si>
  <si>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</si>
  <si>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</si>
  <si>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</si>
  <si>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</si>
  <si>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</si>
  <si>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</si>
  <si>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</si>
  <si>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</si>
  <si>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</si>
  <si>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</si>
  <si>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</si>
  <si>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</si>
  <si>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</si>
  <si>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</si>
  <si>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</si>
  <si>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</si>
  <si>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</si>
  <si>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</si>
  <si>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</si>
  <si>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</si>
  <si>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</si>
  <si>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</si>
  <si>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</si>
  <si>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</si>
  <si>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</si>
  <si>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</si>
  <si>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</si>
  <si>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</si>
  <si>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</si>
  <si>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</si>
  <si>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</si>
  <si>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</si>
  <si>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</si>
  <si>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</si>
  <si>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</si>
  <si>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</si>
  <si>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</si>
  <si>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</si>
  <si>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</si>
  <si>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</si>
  <si>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</si>
  <si>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</si>
  <si>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</si>
  <si>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</si>
  <si>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</si>
  <si>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</si>
  <si>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</si>
  <si>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</si>
  <si>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</si>
  <si>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</si>
  <si>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</si>
  <si>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</si>
  <si>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</si>
  <si>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</si>
  <si>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</si>
  <si>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</si>
  <si>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</si>
  <si>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</si>
  <si>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</si>
  <si>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</si>
  <si>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</si>
  <si>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</si>
  <si>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</si>
  <si>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</si>
  <si>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</si>
  <si>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</si>
  <si>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</si>
  <si>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</si>
  <si>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</si>
  <si>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</si>
  <si>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</si>
  <si>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</si>
  <si>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</si>
  <si>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</si>
  <si>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</si>
  <si>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</si>
  <si>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</si>
  <si>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</si>
  <si>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</si>
  <si>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</si>
  <si>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</si>
  <si>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</si>
  <si>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</si>
  <si>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</si>
  <si>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</si>
  <si>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</si>
  <si>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</si>
  <si>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</si>
  <si>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</si>
  <si>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</si>
  <si>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</si>
  <si>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</si>
  <si>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</si>
  <si>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</si>
  <si>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</si>
  <si>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</si>
  <si>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</si>
  <si>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</si>
  <si>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</si>
  <si>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</si>
  <si>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</si>
  <si>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</si>
  <si>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</si>
  <si>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</si>
  <si>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</si>
  <si>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</si>
  <si>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</si>
  <si>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</si>
  <si>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</si>
  <si>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</si>
  <si>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</si>
  <si>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</si>
  <si>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</si>
  <si>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</si>
  <si>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</si>
  <si>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</si>
  <si>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</si>
  <si>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</si>
  <si>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</si>
  <si>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</si>
  <si>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</si>
  <si>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</si>
  <si>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</si>
  <si>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</si>
  <si>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</si>
  <si>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</si>
  <si>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</si>
  <si>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</si>
  <si>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</si>
  <si>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</si>
  <si>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</si>
  <si>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</si>
  <si>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</si>
  <si>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</si>
  <si>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</si>
  <si>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</si>
  <si>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</si>
  <si>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</si>
  <si>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</si>
  <si>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</si>
  <si>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</si>
  <si>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</si>
  <si>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</si>
  <si>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</si>
  <si>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</si>
  <si>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</si>
  <si>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</si>
  <si>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</si>
  <si>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</si>
  <si>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</si>
  <si>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</si>
  <si>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</si>
  <si>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</si>
  <si>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</si>
  <si>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</si>
  <si>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</si>
  <si>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</si>
  <si>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</si>
  <si>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</si>
  <si>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</si>
  <si>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</si>
  <si>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</si>
  <si>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</si>
  <si>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</si>
  <si>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</si>
  <si>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</si>
  <si>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</si>
  <si>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</si>
  <si>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</si>
  <si>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</si>
  <si>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</si>
  <si>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</si>
  <si>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</si>
  <si>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</si>
  <si>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</si>
  <si>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</si>
  <si>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</si>
  <si>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</si>
  <si>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</si>
  <si>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</si>
  <si>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</si>
  <si>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</si>
  <si>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</si>
  <si>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</si>
  <si>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</si>
  <si>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</si>
  <si>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</si>
  <si>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</si>
  <si>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</si>
  <si>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</si>
  <si>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</si>
  <si>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</si>
  <si>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</si>
  <si>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</si>
  <si>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</si>
  <si>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</si>
  <si>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</si>
  <si>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</si>
  <si>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</si>
  <si>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</si>
  <si>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</si>
  <si>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</si>
  <si>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</si>
  <si>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</si>
  <si>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</si>
  <si>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</si>
  <si>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</si>
  <si>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</si>
  <si>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</si>
  <si>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</si>
  <si>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</si>
  <si>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</si>
  <si>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</si>
  <si>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</si>
  <si>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</si>
  <si>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</si>
  <si>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</si>
  <si>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</si>
  <si>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</si>
  <si>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</si>
  <si>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</si>
  <si>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</si>
  <si>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</si>
  <si>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</si>
  <si>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</si>
  <si>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</si>
  <si>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</si>
  <si>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</si>
  <si>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</si>
  <si>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</si>
  <si>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</si>
  <si>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</si>
  <si>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</si>
  <si>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</si>
  <si>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</si>
  <si>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</si>
  <si>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</si>
  <si>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</si>
  <si>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</si>
  <si>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</si>
  <si>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</si>
  <si>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</si>
  <si>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</si>
  <si>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</si>
  <si>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</si>
  <si>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</si>
  <si>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</si>
  <si>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</si>
  <si>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</si>
  <si>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</si>
  <si>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</si>
  <si>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</si>
  <si>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</si>
  <si>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</si>
  <si>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</si>
  <si>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</si>
  <si>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</si>
  <si>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</si>
  <si>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</si>
  <si>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</si>
  <si>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</si>
  <si>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</si>
  <si>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</si>
  <si>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</si>
  <si>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</si>
  <si>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</si>
  <si>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</si>
  <si>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</si>
  <si>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</si>
  <si>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</si>
  <si>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</si>
  <si>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</si>
  <si>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</si>
  <si>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</si>
  <si>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</si>
  <si>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</si>
  <si>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</si>
  <si>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</si>
  <si>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</si>
  <si>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</si>
  <si>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</si>
  <si>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</si>
  <si>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</si>
  <si>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</si>
  <si>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</si>
  <si>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</si>
  <si>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</si>
  <si>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</si>
  <si>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</si>
  <si>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</si>
  <si>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</si>
  <si>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</si>
  <si>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</si>
  <si>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</si>
  <si>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</si>
  <si>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</si>
  <si>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</si>
  <si>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</si>
  <si>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</si>
  <si>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</si>
  <si>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</si>
  <si>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</si>
  <si>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</si>
  <si>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</si>
  <si>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</si>
  <si>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</si>
  <si>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</si>
  <si>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</si>
  <si>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</si>
  <si>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</si>
  <si>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</si>
  <si>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</si>
  <si>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</si>
  <si>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</si>
  <si>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</si>
  <si>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</si>
  <si>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</si>
  <si>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</si>
  <si>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</si>
  <si>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</si>
  <si>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</si>
  <si>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</si>
  <si>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</si>
  <si>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</si>
  <si>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</si>
  <si>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</si>
  <si>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</si>
  <si>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</si>
  <si>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</si>
  <si>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</si>
  <si>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</si>
  <si>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</si>
  <si>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</si>
  <si>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</si>
  <si>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</si>
  <si>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</si>
  <si>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</si>
  <si>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</si>
  <si>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</si>
  <si>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</si>
  <si>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</si>
  <si>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</si>
  <si>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</si>
  <si>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</si>
  <si>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</si>
  <si>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</si>
  <si>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</si>
  <si>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</si>
  <si>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</si>
  <si>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</si>
  <si>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</si>
  <si>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</si>
  <si>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</si>
  <si>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</si>
  <si>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</si>
  <si>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</si>
  <si>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</si>
  <si>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</si>
  <si>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</si>
  <si>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</si>
  <si>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</si>
  <si>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</si>
  <si>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</si>
  <si>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</si>
  <si>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</si>
  <si>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</si>
  <si>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</si>
  <si>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</si>
  <si>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</si>
  <si>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</si>
  <si>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</si>
  <si>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</si>
  <si>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</si>
  <si>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</si>
  <si>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</si>
  <si>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</si>
  <si>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</si>
  <si>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</si>
  <si>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</si>
  <si>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</si>
  <si>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</si>
  <si>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</si>
  <si>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</si>
  <si>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</si>
  <si>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</si>
  <si>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</si>
  <si>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</si>
  <si>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</si>
  <si>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</si>
  <si>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</si>
  <si>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</si>
  <si>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</si>
  <si>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</si>
  <si>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</si>
  <si>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</si>
  <si>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</si>
  <si>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</si>
  <si>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</si>
  <si>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</si>
  <si>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</si>
  <si>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</si>
  <si>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</si>
  <si>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</si>
  <si>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</si>
  <si>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</si>
  <si>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</si>
  <si>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</si>
  <si>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</si>
  <si>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</si>
  <si>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</si>
  <si>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</si>
  <si>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</si>
  <si>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</si>
  <si>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</si>
  <si>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</si>
  <si>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</si>
  <si>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</si>
  <si>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</si>
  <si>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</si>
  <si>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</si>
  <si>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</si>
  <si>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</si>
  <si>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</si>
  <si>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</si>
  <si>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</si>
  <si>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</si>
  <si>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</si>
  <si>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</si>
  <si>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</si>
  <si>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</si>
  <si>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</si>
  <si>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</si>
  <si>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</si>
  <si>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</si>
  <si>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</si>
  <si>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</si>
  <si>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</si>
  <si>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</si>
  <si>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</si>
  <si>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</si>
  <si>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</si>
  <si>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</si>
  <si>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</si>
  <si>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</si>
  <si>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</si>
  <si>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</si>
  <si>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</si>
  <si>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</si>
  <si>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</si>
  <si>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</si>
  <si>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</si>
  <si>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</si>
  <si>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</si>
  <si>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</si>
  <si>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</si>
  <si>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</si>
  <si>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</si>
  <si>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</si>
  <si>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</si>
  <si>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</si>
  <si>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</si>
  <si>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</si>
  <si>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</si>
  <si>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</si>
  <si>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</si>
  <si>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</si>
  <si>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</si>
  <si>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</si>
  <si>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</si>
  <si>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</si>
  <si>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</si>
  <si>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</si>
  <si>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</si>
  <si>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</si>
  <si>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</si>
  <si>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</si>
  <si>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</si>
  <si>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</si>
  <si>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</si>
  <si>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</si>
  <si>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</si>
  <si>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</si>
  <si>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</si>
  <si>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</si>
  <si>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</si>
  <si>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</si>
  <si>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</si>
  <si>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</si>
  <si>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</si>
  <si>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</si>
  <si>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</si>
  <si>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</si>
  <si>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</si>
  <si>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</si>
  <si>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</si>
  <si>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</si>
  <si>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</si>
  <si>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</si>
  <si>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</si>
  <si>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</si>
  <si>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</si>
  <si>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</si>
  <si>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</si>
  <si>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</si>
  <si>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</si>
  <si>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</si>
  <si>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</si>
  <si>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</si>
  <si>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</si>
  <si>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</si>
  <si>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</si>
  <si>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</si>
  <si>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</si>
  <si>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</si>
  <si>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</si>
  <si>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</si>
  <si>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</si>
  <si>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</si>
  <si>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</si>
  <si>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</si>
  <si>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</si>
  <si>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</si>
  <si>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</si>
  <si>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</si>
  <si>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</si>
  <si>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</si>
  <si>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</si>
  <si>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</si>
  <si>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</si>
  <si>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</si>
  <si>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</si>
  <si>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</si>
  <si>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</si>
  <si>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</si>
  <si>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</si>
  <si>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</si>
  <si>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</si>
  <si>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</si>
  <si>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</si>
  <si>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</si>
  <si>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</si>
  <si>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</si>
  <si>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</si>
  <si>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</si>
  <si>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</si>
  <si>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</si>
  <si>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</si>
  <si>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</si>
  <si>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</si>
  <si>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</si>
  <si>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</si>
  <si>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</si>
  <si>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</si>
  <si>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</si>
  <si>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</si>
  <si>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</si>
  <si>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</si>
  <si>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</si>
  <si>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</si>
  <si>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</si>
  <si>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</si>
  <si>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</si>
  <si>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</si>
  <si>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</si>
  <si>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</si>
  <si>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</si>
  <si>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</si>
  <si>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</si>
  <si>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</si>
  <si>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</si>
  <si>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</si>
  <si>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</si>
  <si>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</si>
  <si>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</si>
  <si>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</si>
  <si>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</si>
  <si>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</si>
  <si>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</si>
  <si>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</si>
  <si>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</si>
  <si>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</si>
  <si>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</si>
  <si>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</si>
  <si>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</si>
  <si>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</si>
  <si>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</si>
  <si>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</si>
  <si>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</si>
  <si>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</si>
  <si>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</si>
  <si>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</si>
  <si>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</si>
  <si>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</si>
  <si>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</si>
  <si>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</si>
  <si>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</si>
  <si>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</si>
  <si>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</si>
  <si>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</si>
  <si>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</si>
  <si>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</si>
  <si>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</si>
  <si>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</si>
  <si>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</si>
  <si>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</si>
  <si>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</si>
  <si>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</si>
  <si>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</si>
  <si>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</si>
  <si>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</si>
  <si>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</si>
  <si>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</si>
  <si>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</si>
  <si>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</si>
  <si>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</si>
  <si>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</si>
  <si>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</si>
  <si>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</si>
  <si>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</si>
  <si>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</si>
  <si>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</si>
  <si>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</si>
  <si>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</si>
  <si>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</si>
  <si>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</si>
  <si>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</si>
  <si>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</si>
  <si>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</si>
  <si>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</si>
  <si>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</si>
  <si>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</si>
  <si>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</si>
  <si>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</si>
  <si>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</si>
  <si>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</si>
  <si>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</si>
  <si>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</si>
  <si>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</si>
  <si>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</si>
  <si>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</si>
  <si>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</si>
  <si>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</si>
  <si>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</si>
  <si>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</si>
  <si>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</si>
  <si>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</si>
  <si>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</si>
  <si>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</si>
  <si>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</si>
  <si>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</si>
  <si>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</si>
  <si>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</si>
  <si>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</si>
  <si>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</si>
  <si>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</si>
  <si>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</si>
  <si>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</si>
  <si>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</si>
  <si>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</si>
  <si>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</si>
  <si>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</si>
  <si>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</si>
  <si>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</si>
  <si>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</si>
  <si>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</si>
  <si>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</si>
  <si>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</si>
  <si>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</si>
  <si>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</si>
  <si>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</si>
  <si>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</si>
  <si>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</si>
  <si>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</si>
  <si>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</si>
  <si>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</si>
  <si>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</si>
  <si>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</si>
  <si>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</si>
  <si>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</si>
  <si>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</si>
  <si>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</si>
  <si>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</si>
  <si>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</si>
  <si>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</si>
  <si>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</si>
  <si>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</si>
  <si>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</si>
  <si>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</si>
  <si>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</si>
  <si>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</si>
  <si>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</si>
  <si>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</si>
  <si>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</si>
  <si>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</si>
  <si>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</si>
  <si>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</si>
  <si>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</si>
  <si>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</si>
  <si>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</si>
  <si>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</si>
  <si>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</si>
  <si>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</si>
  <si>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</si>
  <si>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</si>
  <si>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</si>
  <si>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</si>
  <si>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</si>
  <si>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</si>
  <si>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</si>
  <si>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</si>
  <si>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</si>
  <si>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</si>
  <si>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</si>
  <si>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</si>
  <si>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</si>
  <si>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</si>
  <si>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</si>
  <si>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</si>
  <si>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</si>
  <si>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</si>
  <si>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</si>
  <si>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</si>
  <si>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</si>
  <si>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</si>
  <si>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</si>
  <si>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</si>
  <si>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</si>
  <si>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</si>
  <si>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</si>
  <si>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</si>
  <si>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</si>
  <si>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</si>
  <si>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</si>
  <si>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</si>
  <si>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</si>
  <si>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</si>
  <si>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</si>
  <si>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</si>
  <si>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</si>
  <si>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</si>
  <si>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</si>
  <si>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</si>
  <si>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</si>
  <si>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</si>
  <si>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</si>
  <si>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</si>
  <si>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</si>
  <si>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</si>
  <si>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</si>
  <si>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</si>
  <si>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</si>
  <si>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</si>
  <si>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</si>
  <si>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</si>
  <si>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</si>
  <si>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</si>
  <si>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</si>
  <si>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</si>
  <si>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</si>
  <si>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</si>
  <si>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</si>
  <si>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</si>
  <si>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</si>
  <si>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</si>
  <si>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</si>
  <si>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</si>
  <si>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</si>
  <si>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</si>
  <si>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</si>
  <si>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</si>
  <si>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</si>
  <si>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</si>
  <si>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</si>
  <si>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</si>
  <si>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</si>
  <si>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</si>
  <si>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</si>
  <si>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</si>
  <si>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</si>
  <si>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</si>
  <si>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</si>
  <si>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</si>
  <si>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</si>
  <si>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</si>
  <si>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</si>
  <si>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</si>
  <si>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</si>
  <si>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</si>
  <si>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</si>
  <si>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</si>
  <si>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</si>
  <si>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</si>
  <si>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</si>
  <si>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</si>
  <si>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</si>
  <si>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</si>
  <si>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</si>
  <si>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</si>
  <si>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</si>
  <si>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</si>
  <si>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</si>
  <si>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</si>
  <si>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</si>
  <si>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</si>
  <si>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</si>
  <si>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</si>
  <si>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</si>
  <si>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</si>
  <si>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</si>
  <si>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</si>
  <si>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</si>
  <si>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</si>
  <si>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</si>
  <si>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</si>
  <si>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</si>
  <si>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</si>
  <si>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</si>
  <si>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</si>
  <si>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</si>
  <si>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</si>
  <si>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</si>
  <si>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</si>
  <si>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</si>
  <si>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</si>
  <si>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</si>
  <si>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</si>
  <si>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</si>
  <si>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</si>
  <si>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</si>
  <si>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</si>
  <si>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</si>
  <si>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</si>
  <si>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</si>
  <si>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</si>
  <si>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</si>
  <si>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</si>
  <si>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</si>
  <si>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</si>
  <si>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</si>
  <si>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</si>
  <si>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</si>
  <si>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</si>
  <si>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</si>
  <si>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</si>
  <si>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</si>
  <si>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</si>
  <si>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</si>
  <si>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</si>
  <si>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</si>
  <si>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</si>
  <si>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</si>
  <si>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</si>
  <si>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</si>
  <si>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</si>
  <si>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</si>
  <si>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</si>
  <si>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</si>
  <si>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</si>
  <si>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</si>
  <si>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</si>
  <si>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</si>
  <si>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</si>
  <si>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</si>
  <si>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</si>
  <si>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</si>
  <si>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</si>
  <si>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</si>
  <si>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</si>
  <si>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</si>
  <si>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</si>
  <si>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</si>
  <si>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</si>
  <si>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</si>
  <si>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</si>
  <si>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</si>
  <si>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</si>
  <si>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</si>
  <si>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</si>
  <si>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</si>
  <si>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</si>
  <si>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</si>
  <si>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</si>
  <si>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</si>
  <si>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</si>
  <si>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</si>
  <si>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</si>
  <si>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</si>
  <si>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</si>
  <si>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</si>
  <si>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</si>
  <si>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</si>
  <si>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</si>
  <si>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</si>
  <si>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</si>
  <si>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</si>
  <si>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</si>
  <si>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</si>
  <si>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</si>
  <si>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</si>
  <si>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</si>
  <si>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</si>
  <si>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</si>
  <si>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</si>
  <si>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</si>
  <si>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</si>
  <si>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</si>
  <si>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</si>
  <si>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</si>
  <si>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</si>
  <si>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</si>
  <si>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</si>
  <si>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</si>
  <si>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</si>
  <si>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</si>
  <si>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</si>
  <si>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</si>
  <si>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</si>
  <si>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</si>
  <si>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</si>
  <si>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</si>
  <si>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</si>
  <si>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</si>
  <si>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</si>
  <si>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</si>
  <si>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</si>
  <si>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</si>
  <si>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</si>
  <si>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</si>
  <si>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</si>
  <si>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</si>
  <si>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</si>
  <si>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</si>
  <si>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</si>
  <si>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</si>
  <si>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</si>
  <si>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</si>
  <si>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</si>
  <si>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</si>
  <si>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</si>
  <si>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</si>
  <si>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</si>
  <si>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</si>
  <si>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</si>
  <si>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</si>
  <si>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</si>
  <si>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</si>
  <si>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</si>
  <si>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</si>
  <si>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</si>
  <si>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</si>
  <si>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</si>
  <si>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</si>
  <si>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</si>
  <si>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</si>
  <si>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</si>
  <si>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</si>
  <si>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</si>
  <si>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</si>
  <si>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</si>
  <si>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</si>
  <si>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</si>
  <si>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</si>
  <si>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</si>
  <si>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</si>
  <si>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</si>
  <si>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</si>
  <si>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</si>
  <si>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</si>
  <si>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</si>
  <si>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</si>
  <si>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</si>
  <si>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</si>
  <si>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</si>
  <si>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</si>
  <si>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</si>
  <si>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</si>
  <si>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</si>
  <si>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</si>
  <si>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</si>
  <si>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</si>
  <si>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</si>
  <si>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</si>
  <si>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</si>
  <si>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</si>
  <si>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</si>
  <si>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</si>
  <si>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</si>
  <si>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</si>
  <si>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</si>
  <si>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</si>
  <si>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</si>
  <si>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</si>
  <si>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</si>
  <si>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</si>
  <si>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</si>
  <si>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</si>
  <si>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</si>
  <si>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</si>
  <si>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</si>
  <si>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</si>
  <si>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</si>
  <si>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</si>
  <si>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</si>
  <si>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</si>
  <si>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</si>
  <si>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</si>
  <si>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</si>
  <si>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</si>
  <si>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</si>
  <si>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</si>
  <si>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</si>
  <si>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</si>
  <si>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</si>
  <si>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</si>
  <si>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</si>
  <si>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</si>
  <si>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</si>
  <si>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</si>
  <si>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</si>
  <si>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</si>
  <si>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</si>
  <si>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</si>
  <si>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</si>
  <si>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</si>
  <si>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</si>
  <si>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</si>
  <si>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</si>
  <si>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</si>
  <si>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</si>
  <si>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</si>
  <si>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</si>
  <si>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</si>
  <si>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</si>
  <si>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</si>
  <si>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</si>
  <si>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</si>
  <si>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</si>
  <si>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</si>
  <si>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</si>
  <si>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</si>
  <si>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</si>
  <si>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</si>
  <si>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</si>
  <si>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</si>
  <si>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</si>
  <si>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</si>
  <si>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</si>
  <si>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</si>
  <si>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</si>
  <si>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</si>
  <si>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</si>
  <si>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</si>
  <si>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</si>
  <si>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</si>
  <si>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</si>
  <si>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</si>
  <si>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</si>
  <si>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</si>
  <si>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</si>
  <si>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</si>
  <si>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</si>
  <si>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</si>
  <si>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</si>
  <si>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</si>
  <si>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</si>
  <si>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</si>
  <si>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</si>
  <si>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</si>
  <si>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</si>
  <si>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</si>
  <si>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</si>
  <si>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</si>
  <si>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</si>
  <si>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</si>
  <si>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</si>
  <si>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</si>
  <si>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</si>
  <si>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</si>
  <si>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</si>
  <si>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</si>
  <si>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</si>
  <si>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</si>
  <si>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</si>
  <si>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</si>
  <si>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</si>
  <si>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</si>
  <si>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</si>
  <si>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</si>
  <si>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</si>
  <si>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</si>
  <si>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</si>
  <si>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</si>
  <si>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</si>
  <si>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</si>
  <si>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</si>
  <si>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</si>
  <si>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</si>
  <si>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</si>
  <si>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</si>
  <si>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</si>
  <si>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</si>
  <si>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</si>
  <si>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</si>
  <si>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</si>
  <si>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</si>
  <si>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</si>
  <si>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</si>
  <si>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</si>
  <si>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</si>
  <si>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</si>
  <si>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</si>
  <si>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</si>
  <si>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</si>
  <si>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</si>
  <si>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</si>
  <si>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</si>
  <si>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</si>
  <si>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</si>
  <si>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</si>
  <si>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</si>
  <si>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</si>
  <si>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</si>
  <si>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</si>
  <si>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</si>
  <si>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</si>
  <si>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</si>
  <si>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</si>
  <si>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</si>
  <si>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</si>
  <si>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</si>
  <si>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</si>
  <si>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</si>
  <si>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</si>
  <si>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</si>
  <si>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</si>
  <si>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</si>
  <si>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</si>
  <si>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</si>
  <si>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</si>
  <si>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</si>
  <si>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</si>
  <si>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</si>
  <si>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</si>
  <si>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</si>
  <si>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</si>
  <si>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</si>
  <si>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</si>
  <si>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</si>
  <si>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</si>
  <si>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</si>
  <si>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</si>
  <si>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</si>
  <si>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</si>
  <si>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</si>
  <si>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</si>
  <si>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</si>
  <si>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</si>
  <si>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</si>
  <si>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</si>
  <si>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</si>
  <si>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</si>
  <si>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</si>
  <si>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</si>
  <si>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</si>
  <si>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</si>
  <si>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</si>
  <si>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</si>
  <si>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</si>
  <si>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</si>
  <si>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</si>
  <si>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</si>
  <si>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</si>
  <si>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</si>
  <si>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</si>
  <si>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</si>
  <si>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</si>
  <si>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</si>
  <si>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</si>
  <si>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</si>
  <si>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</si>
  <si>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</si>
  <si>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</si>
  <si>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</si>
  <si>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</si>
  <si>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</si>
  <si>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</si>
  <si>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</si>
  <si>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</si>
  <si>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</si>
  <si>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</si>
  <si>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</si>
  <si>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</si>
  <si>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</si>
  <si>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</si>
  <si>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</si>
  <si>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</si>
  <si>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</si>
  <si>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</si>
  <si>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</si>
  <si>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</si>
  <si>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</si>
  <si>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</si>
  <si>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</si>
  <si>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</si>
  <si>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</si>
  <si>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</si>
  <si>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</si>
  <si>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</si>
  <si>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</si>
  <si>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</si>
  <si>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</si>
  <si>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</si>
  <si>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</si>
  <si>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</si>
  <si>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</si>
  <si>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</si>
  <si>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</si>
  <si>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</si>
  <si>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</si>
  <si>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</si>
  <si>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</si>
  <si>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</si>
  <si>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</si>
  <si>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</si>
  <si>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</si>
  <si>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</si>
  <si>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</si>
  <si>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</si>
  <si>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</si>
  <si>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</si>
  <si>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</si>
  <si>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</si>
  <si>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</si>
  <si>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</si>
  <si>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</si>
  <si>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</si>
  <si>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</si>
  <si>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</si>
  <si>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</si>
  <si>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</si>
  <si>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</si>
  <si>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</si>
  <si>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</si>
  <si>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</si>
  <si>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</si>
  <si>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</si>
  <si>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</si>
  <si>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</si>
  <si>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</si>
  <si>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</si>
  <si>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</si>
  <si>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</si>
  <si>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</si>
  <si>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</si>
  <si>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</si>
  <si>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</si>
  <si>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</si>
  <si>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</si>
  <si>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</si>
  <si>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</si>
  <si>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</si>
  <si>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</si>
  <si>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</si>
  <si>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</si>
  <si>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</si>
  <si>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</si>
  <si>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</si>
  <si>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</si>
  <si>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</si>
  <si>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</si>
  <si>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</si>
  <si>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</si>
  <si>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</si>
  <si>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</si>
  <si>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</si>
  <si>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</si>
  <si>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</si>
  <si>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</si>
  <si>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</si>
  <si>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</si>
  <si>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</si>
  <si>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</si>
  <si>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</si>
  <si>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</si>
  <si>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</si>
  <si>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</si>
  <si>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</si>
  <si>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</si>
  <si>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</si>
  <si>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</si>
  <si>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</si>
  <si>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</si>
  <si>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</si>
  <si>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</si>
  <si>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</si>
  <si>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</si>
  <si>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</si>
  <si>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</si>
  <si>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</si>
  <si>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</si>
  <si>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</si>
  <si>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</si>
  <si>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</si>
  <si>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</si>
  <si>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</si>
  <si>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</si>
  <si>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</si>
  <si>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</si>
  <si>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</si>
  <si>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</si>
  <si>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</si>
  <si>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</si>
  <si>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</si>
  <si>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</si>
  <si>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</si>
  <si>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</si>
  <si>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</si>
  <si>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</si>
  <si>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</si>
  <si>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</si>
  <si>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</si>
  <si>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</si>
  <si>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</si>
  <si>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</si>
  <si>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</si>
  <si>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</si>
  <si>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</si>
  <si>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</si>
  <si>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</si>
  <si>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</si>
  <si>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</si>
  <si>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</si>
  <si>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</si>
  <si>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</si>
  <si>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</si>
  <si>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</si>
  <si>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</si>
  <si>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</si>
  <si>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</si>
  <si>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</si>
  <si>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</si>
  <si>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</si>
  <si>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</si>
  <si>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</si>
  <si>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</si>
  <si>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</si>
  <si>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</si>
  <si>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</si>
  <si>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</si>
  <si>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</si>
  <si>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</si>
  <si>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</si>
  <si>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</si>
  <si>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</si>
  <si>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</si>
  <si>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</si>
  <si>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</si>
  <si>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</si>
  <si>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</si>
  <si>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</si>
  <si>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</si>
  <si>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</si>
  <si>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</si>
  <si>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</si>
  <si>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</si>
  <si>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</si>
  <si>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</si>
  <si>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</si>
  <si>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</si>
  <si>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</si>
  <si>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</si>
  <si>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</si>
  <si>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</si>
  <si>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</si>
  <si>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</si>
  <si>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</si>
  <si>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</si>
  <si>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</si>
  <si>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</si>
  <si>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</si>
  <si>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</si>
  <si>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</si>
  <si>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</si>
  <si>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</si>
  <si>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</si>
  <si>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</si>
  <si>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</si>
  <si>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</si>
  <si>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</si>
  <si>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</si>
  <si>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</si>
  <si>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</si>
  <si>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</si>
  <si>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</si>
  <si>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</si>
  <si>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</si>
  <si>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</si>
  <si>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</si>
  <si>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</si>
  <si>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</si>
  <si>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</si>
  <si>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</si>
  <si>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</si>
  <si>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</si>
  <si>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</si>
  <si>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</si>
  <si>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</si>
  <si>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</si>
  <si>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</si>
  <si>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</si>
  <si>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</si>
  <si>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</si>
  <si>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</si>
  <si>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</si>
  <si>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</si>
  <si>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</si>
  <si>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</si>
  <si>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</si>
  <si>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</si>
  <si>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</si>
  <si>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</si>
  <si>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</si>
  <si>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</si>
  <si>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</si>
  <si>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</si>
  <si>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</si>
  <si>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</si>
  <si>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</si>
  <si>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</si>
  <si>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</si>
  <si>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</si>
  <si>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</si>
  <si>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</si>
  <si>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</si>
  <si>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</si>
  <si>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</si>
  <si>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</si>
  <si>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</si>
  <si>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</si>
  <si>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</si>
  <si>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</si>
  <si>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</si>
  <si>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</si>
  <si>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</si>
  <si>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</si>
  <si>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</si>
  <si>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</si>
  <si>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</si>
  <si>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</si>
  <si>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</si>
  <si>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</si>
  <si>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</si>
  <si>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</si>
  <si>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</si>
  <si>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</si>
  <si>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</si>
  <si>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</si>
  <si>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</si>
  <si>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</si>
  <si>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</si>
  <si>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</si>
  <si>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</si>
  <si>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</si>
  <si>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</si>
  <si>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</si>
  <si>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</si>
  <si>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</si>
  <si>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</si>
  <si>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</si>
  <si>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</si>
  <si>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</si>
  <si>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</si>
  <si>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</si>
  <si>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</si>
  <si>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</si>
  <si>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</si>
  <si>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</si>
  <si>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</si>
  <si>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</si>
  <si>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</si>
  <si>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</si>
  <si>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</si>
  <si>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</si>
  <si>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</si>
  <si>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</si>
  <si>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</si>
  <si>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</si>
  <si>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</si>
  <si>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</si>
  <si>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</si>
  <si>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</si>
  <si>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</si>
  <si>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</si>
  <si>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</si>
  <si>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</si>
  <si>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</si>
  <si>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</si>
  <si>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</si>
  <si>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</si>
  <si>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</si>
  <si>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</si>
  <si>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</si>
  <si>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</si>
  <si>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</si>
  <si>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</si>
  <si>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</si>
  <si>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</si>
  <si>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</si>
  <si>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</si>
  <si>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</si>
  <si>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</si>
  <si>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</si>
  <si>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</si>
  <si>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</si>
  <si>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</si>
  <si>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</si>
  <si>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</si>
  <si>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</si>
  <si>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</si>
  <si>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</si>
  <si>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</si>
  <si>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</si>
  <si>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</si>
  <si>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</si>
  <si>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</si>
  <si>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</si>
  <si>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</si>
  <si>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</si>
  <si>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</si>
  <si>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</si>
  <si>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</si>
  <si>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</si>
  <si>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</si>
  <si>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</si>
  <si>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</si>
  <si>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</si>
  <si>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</si>
  <si>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</si>
  <si>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</si>
  <si>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</si>
  <si>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</si>
  <si>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</si>
  <si>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</si>
  <si>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</si>
  <si>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</si>
  <si>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</si>
  <si>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</si>
  <si>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</si>
  <si>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</si>
  <si>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</si>
  <si>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</si>
  <si>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</si>
  <si>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</si>
  <si>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</si>
  <si>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</si>
  <si>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</si>
  <si>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</si>
  <si>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</si>
  <si>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</si>
  <si>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</si>
  <si>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</si>
  <si>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</si>
  <si>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</si>
  <si>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</si>
  <si>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</si>
  <si>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</si>
  <si>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</si>
  <si>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</si>
  <si>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</si>
  <si>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</si>
  <si>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</si>
  <si>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</si>
  <si>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</si>
  <si>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</si>
  <si>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</si>
  <si>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</si>
  <si>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</si>
  <si>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</si>
  <si>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</si>
  <si>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</si>
  <si>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</si>
  <si>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</si>
  <si>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</si>
  <si>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</si>
  <si>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</si>
  <si>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</si>
  <si>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</si>
  <si>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</si>
  <si>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</si>
  <si>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</si>
  <si>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</si>
  <si>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</si>
  <si>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</si>
  <si>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</si>
  <si>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</si>
  <si>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</si>
  <si>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</si>
  <si>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</si>
  <si>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</si>
  <si>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</si>
  <si>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</si>
  <si>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</si>
  <si>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</si>
  <si>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</si>
  <si>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</si>
  <si>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</si>
  <si>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</si>
  <si>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</si>
  <si>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</si>
  <si>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</si>
  <si>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</si>
  <si>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</si>
  <si>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</si>
  <si>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</si>
  <si>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</si>
  <si>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</si>
  <si>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</si>
  <si>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</si>
  <si>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</si>
  <si>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</si>
  <si>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</si>
  <si>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</si>
  <si>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</si>
  <si>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</si>
  <si>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</si>
  <si>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</si>
  <si>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</si>
  <si>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</si>
  <si>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</si>
  <si>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</si>
  <si>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</si>
  <si>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</si>
  <si>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</si>
  <si>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</si>
  <si>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</si>
  <si>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</si>
  <si>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</si>
  <si>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</si>
  <si>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</si>
  <si>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</si>
  <si>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</si>
  <si>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</si>
  <si>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</si>
  <si>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</si>
  <si>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</si>
  <si>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</si>
  <si>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</si>
  <si>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</si>
  <si>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</si>
  <si>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</si>
  <si>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</si>
  <si>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</si>
  <si>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</si>
  <si>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</si>
  <si>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</si>
  <si>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</si>
  <si>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</si>
  <si>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</si>
  <si>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</si>
  <si>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</si>
  <si>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</si>
  <si>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</si>
  <si>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</si>
  <si>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</si>
  <si>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</si>
  <si>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</si>
  <si>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</si>
  <si>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</si>
  <si>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</si>
  <si>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</si>
  <si>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</si>
  <si>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</si>
  <si>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</si>
  <si>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</si>
  <si>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</si>
  <si>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</si>
  <si>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</si>
  <si>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</si>
  <si>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</si>
  <si>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</si>
  <si>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</si>
  <si>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</si>
  <si>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</si>
  <si>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</si>
  <si>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</si>
  <si>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</si>
  <si>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</si>
  <si>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</si>
  <si>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</si>
  <si>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</si>
  <si>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</si>
  <si>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</si>
  <si>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</si>
  <si>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</si>
  <si>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</si>
  <si>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</si>
  <si>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</si>
  <si>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</si>
  <si>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</si>
  <si>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</si>
  <si>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</si>
  <si>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</si>
  <si>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</si>
  <si>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</si>
  <si>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</si>
  <si>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</si>
  <si>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</si>
  <si>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</si>
  <si>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</si>
  <si>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</si>
  <si>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</si>
  <si>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</si>
  <si>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</si>
  <si>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</si>
  <si>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</si>
  <si>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</si>
  <si>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</si>
  <si>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</si>
  <si>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</si>
  <si>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</si>
  <si>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</si>
  <si>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</si>
  <si>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</si>
  <si>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</si>
  <si>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</si>
  <si>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</si>
  <si>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</si>
  <si>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</si>
  <si>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</si>
  <si>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</si>
  <si>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</si>
  <si>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</si>
  <si>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</si>
  <si>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</si>
  <si>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</si>
  <si>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</si>
  <si>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</si>
  <si>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</si>
  <si>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</si>
  <si>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</si>
  <si>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</si>
  <si>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</si>
  <si>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</si>
  <si>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</si>
  <si>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</si>
  <si>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</si>
  <si>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</si>
  <si>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</si>
  <si>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</si>
  <si>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</si>
  <si>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</si>
  <si>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</si>
  <si>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</si>
  <si>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</si>
  <si>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</si>
  <si>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</si>
  <si>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</si>
  <si>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</si>
  <si>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</si>
  <si>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</si>
  <si>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</si>
  <si>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</si>
  <si>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</si>
  <si>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</si>
  <si>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</si>
  <si>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</si>
  <si>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</si>
  <si>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</si>
  <si>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</si>
  <si>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</si>
  <si>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</si>
  <si>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</si>
  <si>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</si>
  <si>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</si>
  <si>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</si>
  <si>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</si>
  <si>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</si>
  <si>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</si>
  <si>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</si>
  <si>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</si>
  <si>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</si>
  <si>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</si>
  <si>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</si>
  <si>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</si>
  <si>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</si>
  <si>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</si>
  <si>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</si>
  <si>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</si>
  <si>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</si>
  <si>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</si>
  <si>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</si>
  <si>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</si>
  <si>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</si>
  <si>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</si>
  <si>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</si>
  <si>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</si>
  <si>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</si>
  <si>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</si>
  <si>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</si>
  <si>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</si>
  <si>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</si>
  <si>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</si>
  <si>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</si>
  <si>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</si>
  <si>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</si>
  <si>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</si>
  <si>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</si>
  <si>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</si>
  <si>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</si>
  <si>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</si>
  <si>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</si>
  <si>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</si>
  <si>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</si>
  <si>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</si>
  <si>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</si>
  <si>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</si>
  <si>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</si>
  <si>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</si>
  <si>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</si>
  <si>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</si>
  <si>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</si>
  <si>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</si>
  <si>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</si>
  <si>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</si>
  <si>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</si>
  <si>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</si>
  <si>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</si>
  <si>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</si>
  <si>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</si>
  <si>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</si>
  <si>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</si>
  <si>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</si>
  <si>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</si>
  <si>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</si>
  <si>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</si>
  <si>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</si>
  <si>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</si>
  <si>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</si>
  <si>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</si>
  <si>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</si>
  <si>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</si>
  <si>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</si>
  <si>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</si>
  <si>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</si>
  <si>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</si>
  <si>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</si>
  <si>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</si>
  <si>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</si>
  <si>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</si>
  <si>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</si>
  <si>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</si>
  <si>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</si>
  <si>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</si>
  <si>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</si>
  <si>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</si>
  <si>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</si>
  <si>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</si>
  <si>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</si>
  <si>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</si>
  <si>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</si>
  <si>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</si>
  <si>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</si>
  <si>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</si>
  <si>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</si>
  <si>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</si>
  <si>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</si>
  <si>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</si>
  <si>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</si>
  <si>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</si>
  <si>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</si>
  <si>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</si>
  <si>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</si>
  <si>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</si>
  <si>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</si>
  <si>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</si>
  <si>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</si>
  <si>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</si>
  <si>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</si>
  <si>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</si>
  <si>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</si>
  <si>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</si>
  <si>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</si>
  <si>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</si>
  <si>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</si>
  <si>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</si>
  <si>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</si>
  <si>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</si>
  <si>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</si>
  <si>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</si>
  <si>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</si>
  <si>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</si>
  <si>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</si>
  <si>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</si>
  <si>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</si>
  <si>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</si>
  <si>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</si>
  <si>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</si>
  <si>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</si>
  <si>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</si>
  <si>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</si>
  <si>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</si>
  <si>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</si>
  <si>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</si>
  <si>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</si>
  <si>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</si>
  <si>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</si>
  <si>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</si>
  <si>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</si>
  <si>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</si>
  <si>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</si>
  <si>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</si>
  <si>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</si>
  <si>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</si>
  <si>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</si>
  <si>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</si>
  <si>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</si>
  <si>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</si>
  <si>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</si>
  <si>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</si>
  <si>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</si>
  <si>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</si>
  <si>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</si>
  <si>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</si>
  <si>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</si>
  <si>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</si>
  <si>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</si>
  <si>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</si>
  <si>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</si>
  <si>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</si>
  <si>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</si>
  <si>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</si>
  <si>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</si>
  <si>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</si>
  <si>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</si>
  <si>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</si>
  <si>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</si>
  <si>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</si>
  <si>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</si>
  <si>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</si>
  <si>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</si>
  <si>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</si>
  <si>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</si>
  <si>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</si>
  <si>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</si>
  <si>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</si>
  <si>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</si>
  <si>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</si>
  <si>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</si>
  <si>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</si>
  <si>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</si>
  <si>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</si>
  <si>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</si>
  <si>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</si>
  <si>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</si>
  <si>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</si>
  <si>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</si>
  <si>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</si>
  <si>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</si>
  <si>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</si>
  <si>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</si>
  <si>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</si>
  <si>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</si>
  <si>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</si>
  <si>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</si>
  <si>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</si>
  <si>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</si>
  <si>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</si>
  <si>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</si>
  <si>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</si>
  <si>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</si>
  <si>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</si>
  <si>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</si>
  <si>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</si>
  <si>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</si>
  <si>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</si>
  <si>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</si>
  <si>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</si>
  <si>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</si>
  <si>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</si>
  <si>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</si>
  <si>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</si>
  <si>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</si>
  <si>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</si>
  <si>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</si>
  <si>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</si>
  <si>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</si>
  <si>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</si>
  <si>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</si>
  <si>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</si>
  <si>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</si>
  <si>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</si>
  <si>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</si>
  <si>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</si>
  <si>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</si>
  <si>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</si>
  <si>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</si>
  <si>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</si>
  <si>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</si>
  <si>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</si>
  <si>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</si>
  <si>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</si>
  <si>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</si>
  <si>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</si>
  <si>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</si>
  <si>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</si>
  <si>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</si>
  <si>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</si>
  <si>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</si>
  <si>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</si>
  <si>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</si>
  <si>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</si>
  <si>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</si>
  <si>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</si>
  <si>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</si>
  <si>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</si>
  <si>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</si>
  <si>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</si>
  <si>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</si>
  <si>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</si>
  <si>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</si>
  <si>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</si>
  <si>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</si>
  <si>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</si>
  <si>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</si>
  <si>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</si>
  <si>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</si>
  <si>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</si>
  <si>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</si>
  <si>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</si>
  <si>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</si>
  <si>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</si>
  <si>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</si>
  <si>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</si>
  <si>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</si>
  <si>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</si>
  <si>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</si>
  <si>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</si>
  <si>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</si>
  <si>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</si>
  <si>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</si>
  <si>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</si>
  <si>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</si>
  <si>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</si>
  <si>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</si>
  <si>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</si>
  <si>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</si>
  <si>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</si>
  <si>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</si>
  <si>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</si>
  <si>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</si>
  <si>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</si>
  <si>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</si>
  <si>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</si>
  <si>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</si>
  <si>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</si>
  <si>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</si>
  <si>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</si>
  <si>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</si>
  <si>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</si>
  <si>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</si>
  <si>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</si>
  <si>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</si>
  <si>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</si>
  <si>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</si>
  <si>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</si>
  <si>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</si>
  <si>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</si>
  <si>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</si>
  <si>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</si>
  <si>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</si>
  <si>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</si>
  <si>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</si>
  <si>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</si>
  <si>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</si>
  <si>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</si>
  <si>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</si>
  <si>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</si>
  <si>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</si>
  <si>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</si>
  <si>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</si>
  <si>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</si>
  <si>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</si>
  <si>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</si>
  <si>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</si>
  <si>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</si>
  <si>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</si>
  <si>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</si>
  <si>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</si>
  <si>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</si>
  <si>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</si>
  <si>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</si>
  <si>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</si>
  <si>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</si>
  <si>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</si>
  <si>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</si>
  <si>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</si>
  <si>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</si>
  <si>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</si>
  <si>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</si>
  <si>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</si>
  <si>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</si>
  <si>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</si>
  <si>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</si>
  <si>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</si>
  <si>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</si>
  <si>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</si>
  <si>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</si>
  <si>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</si>
  <si>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</si>
  <si>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</si>
  <si>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</si>
  <si>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</si>
  <si>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</si>
  <si>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</si>
  <si>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</si>
  <si>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</si>
  <si>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</si>
  <si>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</si>
  <si>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</si>
  <si>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</si>
  <si>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</si>
  <si>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</si>
  <si>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</si>
  <si>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</si>
  <si>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</si>
  <si>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</si>
  <si>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</si>
  <si>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</si>
  <si>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</si>
  <si>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</si>
  <si>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</si>
  <si>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</si>
  <si>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</si>
  <si>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</si>
  <si>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</si>
  <si>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</si>
  <si>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</si>
  <si>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</si>
  <si>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</si>
  <si>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</si>
  <si>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</si>
  <si>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</si>
  <si>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</si>
  <si>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</si>
  <si>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</si>
  <si>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</si>
  <si>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</si>
  <si>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</si>
  <si>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</si>
  <si>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</si>
  <si>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</si>
  <si>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</si>
  <si>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</si>
  <si>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</si>
  <si>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</si>
  <si>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</si>
  <si>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</si>
  <si>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</si>
  <si>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</si>
  <si>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</si>
  <si>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</si>
  <si>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</si>
  <si>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</si>
  <si>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</si>
  <si>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</si>
  <si>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</si>
  <si>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</si>
  <si>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</si>
  <si>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</si>
  <si>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</si>
  <si>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</si>
  <si>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</si>
  <si>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</si>
  <si>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</si>
  <si>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</si>
  <si>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</si>
  <si>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</si>
  <si>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</si>
  <si>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</si>
  <si>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</si>
  <si>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</si>
  <si>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</si>
  <si>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</si>
  <si>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</si>
  <si>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</si>
  <si>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</si>
  <si>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</si>
  <si>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</si>
  <si>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</si>
  <si>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</si>
  <si>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</si>
  <si>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</si>
  <si>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</si>
  <si>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</si>
  <si>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</si>
  <si>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</si>
  <si>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</si>
  <si>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</si>
  <si>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</si>
  <si>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</si>
  <si>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</si>
  <si>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</si>
  <si>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</si>
  <si>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</si>
  <si>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</si>
  <si>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</si>
  <si>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</si>
  <si>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</si>
  <si>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</si>
  <si>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</si>
  <si>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</si>
  <si>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</si>
  <si>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</si>
  <si>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</si>
  <si>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</si>
  <si>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</si>
  <si>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</si>
  <si>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</si>
  <si>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</si>
  <si>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</si>
  <si>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</si>
  <si>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</si>
  <si>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</si>
  <si>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</si>
  <si>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</si>
  <si>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</si>
  <si>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</si>
  <si>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</si>
  <si>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</si>
  <si>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</si>
  <si>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</si>
  <si>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</si>
  <si>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</si>
  <si>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</si>
  <si>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</si>
  <si>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</si>
  <si>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</si>
  <si>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</si>
  <si>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</si>
  <si>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</si>
  <si>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</si>
  <si>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</si>
  <si>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</si>
  <si>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</si>
  <si>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</si>
  <si>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</si>
  <si>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</si>
  <si>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</si>
  <si>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</si>
  <si>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</si>
  <si>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</si>
  <si>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</si>
  <si>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</si>
  <si>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</si>
  <si>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</si>
  <si>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</si>
  <si>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</si>
  <si>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</si>
  <si>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</si>
  <si>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</si>
  <si>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</si>
  <si>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</si>
  <si>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</si>
  <si>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</si>
  <si>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</si>
  <si>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</si>
  <si>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</si>
  <si>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</si>
  <si>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</si>
  <si>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</si>
  <si>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</si>
  <si>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</si>
  <si>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</si>
  <si>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</si>
  <si>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</si>
  <si>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</si>
  <si>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</si>
  <si>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</si>
  <si>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</si>
  <si>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</si>
  <si>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</si>
  <si>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</si>
  <si>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</si>
  <si>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</si>
  <si>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</si>
  <si>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</si>
  <si>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</si>
  <si>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</si>
  <si>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</si>
  <si>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</si>
  <si>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</si>
  <si>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</si>
  <si>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</si>
  <si>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</si>
  <si>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</si>
  <si>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</si>
  <si>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</si>
  <si>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</si>
  <si>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</si>
  <si>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</si>
  <si>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</si>
  <si>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</si>
  <si>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</si>
  <si>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</si>
  <si>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</si>
  <si>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</si>
  <si>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</si>
  <si>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</si>
  <si>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</si>
  <si>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</si>
  <si>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</si>
  <si>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</si>
  <si>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</si>
  <si>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</si>
  <si>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</si>
  <si>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</si>
  <si>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</si>
  <si>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</si>
  <si>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</si>
  <si>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</si>
  <si>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</si>
  <si>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</si>
  <si>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</si>
  <si>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</si>
  <si>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</si>
  <si>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</si>
  <si>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</si>
  <si>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</si>
  <si>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</si>
  <si>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</si>
  <si>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</si>
  <si>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</si>
  <si>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</si>
  <si>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</si>
  <si>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</si>
  <si>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</si>
  <si>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</si>
  <si>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</si>
  <si>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</si>
  <si>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</si>
  <si>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</si>
  <si>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</si>
  <si>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</si>
  <si>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</si>
  <si>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</si>
  <si>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</si>
  <si>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</si>
  <si>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</si>
  <si>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</si>
  <si>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</si>
  <si>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</si>
  <si>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</si>
  <si>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</si>
  <si>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</si>
  <si>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</si>
  <si>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</si>
  <si>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</si>
  <si>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</si>
  <si>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</si>
  <si>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</si>
  <si>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</si>
  <si>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</si>
  <si>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</si>
  <si>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</si>
  <si>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</si>
  <si>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</si>
  <si>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</si>
  <si>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</si>
  <si>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</si>
  <si>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</si>
  <si>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</si>
  <si>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</si>
  <si>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</si>
  <si>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</si>
  <si>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</si>
  <si>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</si>
  <si>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</si>
  <si>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</si>
  <si>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</si>
  <si>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</si>
  <si>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</si>
  <si>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</si>
  <si>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</si>
  <si>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</si>
  <si>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</si>
  <si>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</si>
  <si>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</si>
  <si>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</si>
  <si>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</si>
  <si>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</si>
  <si>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</si>
  <si>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</si>
  <si>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</si>
  <si>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</si>
  <si>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</si>
  <si>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</si>
  <si>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</si>
  <si>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</si>
  <si>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</si>
  <si>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</si>
  <si>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</si>
  <si>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</si>
  <si>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</si>
  <si>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</si>
  <si>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</si>
  <si>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</si>
  <si>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</si>
  <si>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</si>
  <si>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</si>
  <si>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</si>
  <si>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</si>
  <si>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</si>
  <si>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</si>
  <si>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</si>
  <si>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</si>
  <si>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</si>
  <si>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</si>
  <si>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</si>
  <si>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</si>
  <si>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</si>
  <si>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</si>
  <si>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</si>
  <si>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</si>
  <si>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</si>
  <si>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</si>
  <si>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</si>
  <si>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</si>
  <si>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</si>
  <si>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</si>
  <si>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</si>
  <si>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</si>
  <si>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</si>
  <si>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</si>
  <si>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</si>
  <si>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</si>
  <si>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</si>
  <si>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</si>
  <si>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</si>
  <si>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</si>
  <si>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</si>
  <si>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</si>
  <si>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</si>
  <si>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</si>
  <si>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</si>
  <si>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</si>
  <si>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</si>
  <si>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</si>
  <si>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</si>
  <si>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</si>
  <si>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</si>
  <si>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</si>
  <si>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</si>
  <si>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</si>
  <si>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</si>
  <si>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</si>
  <si>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</si>
  <si>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</si>
  <si>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</si>
  <si>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</si>
  <si>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</si>
  <si>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</si>
  <si>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</si>
  <si>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</si>
  <si>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</si>
  <si>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</si>
  <si>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</si>
  <si>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</si>
  <si>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</si>
  <si>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</si>
  <si>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</si>
  <si>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</si>
  <si>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</si>
  <si>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</si>
  <si>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</si>
  <si>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</si>
  <si>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</si>
  <si>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</si>
  <si>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</si>
  <si>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</si>
  <si>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</si>
  <si>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</si>
  <si>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</si>
  <si>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</si>
  <si>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</si>
  <si>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</si>
  <si>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</si>
  <si>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</si>
  <si>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</si>
  <si>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</si>
  <si>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</si>
  <si>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</si>
  <si>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</si>
  <si>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</si>
  <si>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</si>
  <si>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</si>
  <si>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</si>
  <si>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</si>
  <si>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</si>
  <si>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</si>
  <si>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</si>
  <si>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</si>
  <si>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</si>
  <si>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</si>
  <si>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</si>
  <si>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</si>
  <si>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</si>
  <si>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</si>
  <si>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</si>
  <si>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</si>
  <si>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</si>
  <si>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</si>
  <si>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</si>
  <si>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</si>
  <si>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</si>
  <si>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</si>
  <si>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</si>
  <si>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</si>
  <si>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</si>
  <si>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</si>
  <si>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</si>
  <si>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</si>
  <si>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</si>
  <si>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</si>
  <si>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</si>
  <si>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</si>
  <si>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</si>
  <si>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</si>
  <si>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</si>
  <si>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</si>
  <si>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</si>
  <si>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</si>
  <si>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</si>
  <si>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</si>
  <si>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</si>
  <si>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</si>
  <si>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</si>
  <si>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</si>
  <si>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</si>
  <si>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</si>
  <si>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</si>
  <si>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</si>
  <si>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</si>
  <si>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</si>
  <si>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</si>
  <si>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</si>
  <si>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</si>
  <si>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</si>
  <si>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</si>
  <si>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</si>
  <si>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</si>
  <si>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</si>
  <si>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</si>
  <si>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</si>
  <si>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</si>
  <si>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</si>
  <si>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</si>
  <si>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</si>
  <si>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</si>
  <si>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</si>
  <si>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</si>
  <si>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</si>
  <si>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</si>
  <si>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</si>
  <si>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</si>
  <si>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</si>
  <si>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</si>
  <si>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</si>
  <si>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</si>
  <si>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</si>
  <si>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</si>
  <si>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</si>
  <si>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</si>
  <si>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</si>
  <si>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</si>
  <si>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</si>
  <si>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</si>
  <si>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</si>
  <si>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</si>
  <si>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</si>
  <si>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</si>
  <si>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</si>
  <si>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</si>
  <si>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</si>
  <si>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</si>
  <si>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</si>
  <si>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</si>
  <si>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</si>
  <si>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</si>
  <si>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</si>
  <si>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</si>
  <si>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</si>
  <si>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</si>
  <si>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</si>
  <si>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</si>
  <si>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</si>
  <si>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</si>
  <si>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</si>
  <si>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</si>
  <si>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</si>
  <si>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</si>
  <si>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</si>
  <si>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</si>
  <si>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</si>
  <si>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</si>
  <si>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</si>
  <si>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</si>
  <si>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</si>
  <si>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</si>
  <si>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</si>
  <si>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</si>
  <si>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</si>
  <si>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</si>
  <si>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</si>
  <si>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</si>
  <si>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</si>
  <si>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</si>
  <si>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</si>
  <si>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</si>
  <si>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</si>
  <si>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</si>
  <si>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</si>
  <si>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</si>
  <si>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</si>
  <si>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</si>
  <si>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</si>
  <si>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</si>
  <si>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</si>
  <si>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</si>
  <si>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</si>
  <si>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</si>
  <si>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</si>
  <si>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</si>
  <si>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</si>
  <si>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</si>
  <si>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</si>
  <si>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</si>
  <si>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</si>
  <si>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</si>
  <si>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</si>
  <si>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</si>
  <si>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</si>
  <si>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</si>
  <si>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</si>
  <si>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</si>
  <si>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</si>
  <si>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</si>
  <si>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</si>
  <si>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</si>
  <si>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</si>
  <si>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</si>
  <si>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</si>
  <si>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</si>
  <si>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</si>
  <si>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</si>
  <si>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</si>
  <si>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</si>
  <si>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</si>
  <si>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</si>
  <si>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</si>
  <si>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</si>
  <si>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</si>
  <si>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</si>
  <si>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</si>
  <si>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</si>
  <si>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</si>
  <si>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</si>
  <si>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</si>
  <si>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</si>
  <si>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</si>
  <si>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</si>
  <si>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</si>
  <si>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</si>
  <si>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</si>
  <si>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</si>
  <si>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</si>
  <si>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</si>
  <si>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</si>
  <si>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</si>
  <si>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</si>
  <si>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</si>
  <si>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</si>
  <si>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</si>
  <si>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</si>
  <si>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</si>
  <si>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</si>
  <si>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</si>
  <si>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</si>
  <si>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</si>
  <si>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</si>
  <si>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</si>
  <si>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</si>
  <si>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</si>
  <si>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</si>
  <si>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</si>
  <si>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</si>
  <si>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</si>
  <si>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</si>
  <si>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</si>
  <si>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</si>
  <si>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</si>
  <si>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</si>
  <si>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</si>
  <si>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</si>
  <si>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</si>
  <si>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</si>
  <si>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</si>
  <si>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</si>
  <si>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</si>
  <si>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</si>
  <si>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</si>
  <si>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</si>
  <si>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</si>
  <si>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</si>
  <si>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</si>
  <si>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</si>
  <si>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</si>
  <si>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</si>
  <si>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</si>
  <si>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</si>
  <si>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</si>
  <si>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</si>
  <si>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</si>
  <si>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</si>
  <si>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</si>
  <si>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</si>
  <si>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</si>
  <si>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</si>
  <si>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</si>
  <si>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</si>
  <si>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</si>
  <si>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</si>
  <si>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</si>
  <si>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</si>
  <si>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</si>
  <si>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</si>
  <si>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</si>
  <si>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</si>
  <si>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</si>
  <si>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</si>
  <si>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</si>
  <si>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</si>
  <si>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</si>
  <si>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</si>
  <si>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</si>
  <si>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</si>
  <si>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</si>
  <si>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</si>
  <si>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</si>
  <si>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</si>
  <si>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</si>
  <si>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</si>
  <si>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</si>
  <si>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</si>
  <si>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</si>
  <si>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</si>
  <si>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</si>
  <si>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</si>
  <si>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</si>
  <si>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</si>
  <si>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</si>
  <si>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</si>
  <si>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</si>
  <si>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</si>
  <si>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</si>
  <si>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</si>
  <si>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</si>
  <si>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</si>
  <si>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</si>
  <si>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</si>
  <si>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</si>
  <si>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</si>
  <si>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</si>
  <si>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</si>
  <si>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</si>
  <si>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</si>
  <si>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</si>
  <si>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</si>
  <si>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</si>
  <si>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</si>
  <si>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</si>
  <si>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</si>
  <si>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</si>
  <si>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</si>
  <si>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</si>
  <si>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</si>
  <si>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</si>
  <si>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</si>
  <si>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</si>
  <si>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</si>
  <si>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</si>
  <si>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</si>
  <si>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</si>
  <si>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</si>
  <si>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</si>
  <si>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</si>
  <si>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</si>
  <si>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</si>
  <si>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</si>
  <si>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</si>
  <si>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</si>
  <si>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</si>
  <si>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</si>
  <si>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</si>
  <si>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</si>
  <si>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</si>
  <si>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</si>
  <si>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</si>
  <si>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</si>
  <si>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</si>
  <si>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</si>
  <si>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</si>
  <si>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</si>
  <si>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</si>
  <si>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</si>
  <si>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</si>
  <si>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</si>
  <si>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</si>
  <si>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</si>
  <si>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</si>
  <si>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</si>
  <si>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</si>
  <si>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</si>
  <si>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</si>
  <si>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</si>
  <si>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</si>
  <si>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</si>
  <si>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</si>
  <si>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</si>
  <si>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</si>
  <si>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</si>
  <si>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</si>
  <si>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</si>
  <si>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</si>
  <si>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</si>
  <si>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</si>
  <si>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</si>
  <si>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</si>
  <si>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</si>
  <si>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</si>
  <si>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</si>
  <si>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</si>
  <si>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</si>
  <si>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</si>
  <si>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</si>
  <si>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</si>
  <si>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</si>
  <si>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</si>
  <si>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</si>
  <si>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</si>
  <si>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</si>
  <si>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</si>
  <si>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</si>
  <si>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</si>
  <si>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</si>
  <si>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</si>
  <si>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</si>
  <si>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</si>
  <si>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</si>
  <si>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</si>
  <si>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</si>
  <si>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</si>
  <si>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</si>
  <si>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</si>
  <si>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</si>
  <si>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</si>
  <si>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</si>
  <si>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</si>
  <si>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</si>
  <si>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</si>
  <si>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</si>
  <si>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</si>
  <si>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</si>
  <si>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</si>
  <si>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</si>
  <si>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</si>
  <si>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</si>
  <si>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</si>
  <si>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</si>
  <si>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</si>
  <si>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</si>
  <si>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</si>
  <si>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</si>
  <si>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</si>
  <si>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</si>
  <si>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</si>
  <si>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</si>
  <si>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</si>
  <si>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</si>
  <si>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</si>
  <si>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</si>
  <si>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</si>
  <si>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</si>
  <si>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</si>
  <si>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</si>
  <si>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</si>
  <si>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</si>
  <si>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</si>
  <si>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</si>
  <si>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</si>
  <si>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</si>
  <si>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</si>
  <si>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</si>
  <si>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</si>
  <si>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</si>
  <si>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</si>
  <si>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</si>
  <si>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</si>
  <si>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</si>
  <si>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</si>
  <si>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</si>
  <si>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</si>
  <si>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</si>
  <si>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</si>
  <si>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</si>
  <si>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</si>
  <si>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</si>
  <si>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</si>
  <si>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</si>
  <si>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</si>
  <si>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</si>
  <si>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</si>
  <si>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</si>
  <si>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</si>
  <si>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</si>
  <si>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</si>
  <si>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</si>
  <si>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</si>
  <si>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</si>
  <si>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</si>
  <si>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</si>
  <si>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</si>
  <si>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</si>
  <si>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</si>
  <si>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</si>
  <si>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</si>
  <si>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</si>
  <si>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</si>
  <si>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</si>
  <si>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</si>
  <si>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</si>
  <si>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</si>
  <si>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</si>
  <si>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</si>
  <si>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</si>
  <si>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</si>
  <si>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</si>
  <si>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</si>
  <si>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</si>
  <si>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</si>
  <si>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</si>
  <si>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</si>
  <si>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</si>
  <si>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</si>
  <si>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</si>
  <si>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</si>
  <si>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</si>
  <si>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</si>
  <si>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</si>
  <si>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</si>
  <si>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</si>
  <si>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</si>
  <si>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</si>
  <si>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</si>
  <si>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</si>
  <si>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</si>
  <si>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</si>
  <si>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</si>
  <si>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</si>
  <si>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</si>
  <si>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</si>
  <si>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</si>
  <si>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</si>
  <si>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</si>
  <si>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</si>
  <si>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</si>
  <si>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</si>
  <si>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</si>
  <si>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</si>
  <si>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</si>
  <si>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</si>
  <si>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</si>
  <si>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</si>
  <si>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</si>
  <si>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</si>
  <si>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</si>
  <si>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</si>
  <si>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</si>
  <si>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</si>
  <si>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</si>
  <si>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</si>
  <si>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</si>
  <si>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</si>
  <si>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</si>
  <si>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</si>
  <si>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</si>
  <si>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</si>
  <si>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</si>
  <si>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</si>
  <si>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</si>
  <si>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</si>
  <si>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</si>
  <si>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</si>
  <si>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</si>
  <si>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</si>
  <si>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</si>
  <si>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</si>
  <si>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</si>
  <si>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</si>
  <si>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</si>
  <si>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</si>
  <si>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</si>
  <si>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</si>
  <si>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</si>
  <si>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</si>
  <si>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</si>
  <si>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</si>
  <si>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</si>
  <si>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</si>
  <si>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</si>
  <si>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</si>
  <si>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</si>
  <si>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</si>
  <si>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</si>
  <si>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</si>
  <si>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</si>
  <si>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</si>
  <si>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</si>
  <si>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</si>
  <si>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</si>
  <si>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</si>
  <si>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</si>
  <si>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</si>
  <si>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</si>
  <si>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</si>
  <si>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</si>
  <si>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</si>
  <si>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</si>
  <si>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</si>
  <si>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</si>
  <si>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</si>
  <si>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</si>
  <si>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</si>
  <si>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</si>
  <si>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</si>
  <si>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</si>
  <si>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</si>
  <si>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</si>
  <si>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</si>
  <si>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</si>
  <si>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</si>
  <si>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</si>
  <si>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</si>
  <si>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</si>
  <si>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</si>
  <si>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</si>
  <si>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</si>
  <si>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</si>
  <si>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</si>
  <si>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</si>
  <si>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</si>
  <si>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</si>
  <si>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</si>
  <si>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</si>
  <si>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</si>
  <si>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</si>
  <si>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</si>
  <si>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</si>
  <si>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</si>
  <si>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</si>
  <si>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</si>
  <si>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</si>
  <si>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</si>
  <si>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</si>
  <si>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</si>
  <si>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</si>
  <si>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</si>
  <si>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</si>
  <si>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</si>
  <si>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</si>
  <si>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</si>
  <si>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</si>
  <si>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</si>
  <si>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</si>
  <si>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</si>
  <si>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</si>
  <si>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</si>
  <si>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</si>
  <si>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</si>
  <si>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</si>
  <si>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</si>
  <si>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</si>
  <si>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</si>
  <si>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</si>
  <si>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</si>
  <si>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</si>
  <si>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</si>
  <si>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</si>
  <si>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</si>
  <si>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</si>
  <si>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</si>
  <si>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</si>
  <si>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</si>
  <si>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</si>
  <si>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</si>
  <si>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</si>
  <si>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</si>
  <si>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</si>
  <si>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</si>
  <si>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</si>
  <si>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</si>
  <si>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</si>
  <si>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</si>
  <si>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</si>
  <si>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</si>
  <si>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</si>
  <si>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</si>
  <si>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</si>
  <si>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</si>
  <si>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</si>
  <si>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</si>
  <si>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</si>
  <si>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</si>
  <si>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</si>
  <si>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</si>
  <si>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</si>
  <si>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</si>
  <si>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</si>
  <si>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</si>
  <si>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</si>
  <si>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</si>
  <si>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</si>
  <si>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</si>
  <si>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</si>
  <si>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</si>
  <si>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</si>
  <si>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</si>
  <si>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</si>
  <si>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</si>
  <si>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</si>
  <si>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</si>
  <si>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</si>
  <si>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</si>
  <si>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</si>
  <si>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</si>
  <si>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</si>
  <si>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</si>
  <si>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</si>
  <si>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</si>
  <si>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</si>
  <si>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</si>
  <si>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</si>
  <si>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</si>
  <si>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</si>
  <si>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</si>
  <si>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</si>
  <si>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</si>
  <si>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</si>
  <si>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</si>
  <si>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</si>
  <si>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</si>
  <si>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</si>
  <si>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</si>
  <si>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</si>
  <si>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</si>
  <si>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</si>
  <si>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</si>
  <si>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</si>
  <si>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</si>
  <si>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</si>
  <si>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</si>
  <si>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</si>
  <si>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</si>
  <si>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</si>
  <si>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</si>
  <si>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</si>
  <si>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</si>
  <si>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</si>
  <si>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</si>
  <si>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</si>
  <si>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</si>
  <si>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</si>
  <si>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</si>
  <si>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</si>
  <si>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</si>
  <si>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</si>
  <si>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</si>
  <si>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</si>
  <si>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</si>
  <si>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</si>
  <si>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</si>
  <si>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</si>
  <si>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</si>
  <si>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</si>
  <si>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</si>
  <si>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</si>
  <si>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</si>
  <si>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</si>
  <si>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</si>
  <si>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</si>
  <si>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</si>
  <si>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</si>
  <si>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</si>
  <si>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</si>
  <si>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</si>
  <si>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</si>
  <si>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</si>
  <si>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</si>
  <si>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</si>
  <si>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</si>
  <si>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</si>
  <si>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</si>
  <si>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</si>
  <si>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</si>
  <si>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</si>
  <si>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</si>
  <si>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</si>
  <si>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</si>
  <si>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</si>
  <si>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</si>
  <si>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</si>
  <si>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</si>
  <si>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</si>
  <si>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</si>
  <si>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</si>
  <si>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</si>
  <si>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</si>
  <si>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</si>
  <si>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</si>
  <si>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</si>
  <si>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</si>
  <si>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</si>
  <si>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</si>
  <si>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</si>
  <si>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</si>
  <si>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</si>
  <si>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</si>
  <si>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</si>
  <si>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</si>
  <si>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</si>
  <si>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</si>
  <si>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</si>
  <si>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</si>
  <si>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</si>
  <si>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</si>
  <si>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</si>
  <si>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</si>
  <si>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</si>
  <si>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</si>
  <si>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</si>
  <si>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</si>
  <si>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</si>
  <si>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</si>
  <si>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</si>
  <si>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</si>
  <si>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</si>
  <si>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</si>
  <si>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</si>
  <si>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</si>
  <si>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</si>
  <si>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</si>
  <si>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</si>
  <si>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</si>
  <si>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</si>
  <si>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</si>
  <si>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</si>
  <si>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</si>
  <si>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</si>
  <si>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</si>
  <si>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</si>
  <si>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</si>
  <si>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</si>
  <si>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</si>
  <si>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</si>
  <si>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</si>
  <si>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</si>
  <si>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</si>
  <si>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</si>
  <si>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</si>
  <si>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</si>
  <si>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</si>
  <si>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</si>
  <si>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</si>
  <si>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</si>
  <si>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</si>
  <si>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</si>
  <si>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</si>
  <si>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</si>
  <si>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</si>
  <si>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</si>
  <si>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</si>
  <si>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</si>
  <si>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</si>
  <si>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</si>
  <si>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</si>
  <si>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</si>
  <si>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</si>
  <si>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</si>
  <si>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</si>
  <si>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</si>
  <si>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</si>
  <si>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</si>
  <si>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</si>
  <si>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</si>
  <si>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</si>
  <si>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</si>
  <si>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</si>
  <si>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</si>
  <si>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</si>
  <si>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</si>
  <si>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</si>
  <si>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</si>
  <si>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</si>
  <si>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</si>
  <si>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</si>
  <si>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</si>
  <si>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</si>
  <si>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</si>
  <si>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</si>
  <si>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</si>
  <si>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</si>
  <si>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</si>
  <si>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</si>
  <si>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</si>
  <si>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</si>
  <si>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</si>
  <si>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</si>
  <si>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</si>
  <si>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</si>
  <si>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</si>
  <si>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</si>
  <si>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</si>
  <si>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</si>
  <si>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</si>
  <si>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</si>
  <si>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</si>
  <si>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</si>
  <si>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</si>
  <si>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</si>
  <si>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</si>
  <si>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</si>
  <si>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</si>
  <si>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</si>
  <si>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</si>
  <si>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</si>
  <si>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</si>
  <si>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</si>
  <si>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</si>
  <si>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</si>
  <si>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</si>
  <si>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</si>
  <si>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</si>
  <si>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</si>
  <si>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</si>
  <si>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</si>
  <si>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</si>
  <si>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</si>
  <si>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</si>
  <si>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</si>
  <si>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</si>
  <si>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</si>
  <si>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</si>
  <si>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</si>
  <si>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</si>
  <si>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</si>
  <si>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</si>
  <si>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</si>
  <si>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</si>
  <si>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</si>
  <si>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</si>
  <si>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</si>
  <si>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</si>
  <si>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</si>
  <si>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</si>
  <si>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</si>
  <si>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</si>
  <si>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</si>
  <si>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</si>
  <si>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</si>
  <si>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</si>
  <si>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</si>
  <si>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</si>
  <si>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</si>
  <si>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</si>
  <si>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</si>
  <si>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</si>
  <si>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</si>
  <si>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</si>
  <si>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</si>
  <si>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</si>
  <si>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</si>
  <si>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</si>
  <si>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</si>
  <si>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</si>
  <si>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</si>
  <si>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</si>
  <si>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</si>
  <si>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</si>
  <si>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</si>
  <si>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</si>
  <si>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</si>
  <si>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</si>
  <si>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</si>
  <si>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</si>
  <si>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</si>
  <si>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</si>
  <si>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</si>
  <si>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</si>
  <si>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</si>
  <si>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</si>
  <si>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</si>
  <si>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</si>
  <si>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</si>
  <si>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</si>
  <si>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</si>
  <si>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</si>
  <si>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</si>
  <si>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</si>
  <si>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</si>
  <si>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</si>
  <si>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</si>
  <si>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</si>
  <si>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</si>
  <si>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</si>
  <si>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</si>
  <si>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</si>
  <si>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</si>
  <si>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</si>
  <si>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</si>
  <si>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</si>
  <si>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</si>
  <si>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</si>
  <si>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</si>
  <si>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</si>
  <si>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</si>
  <si>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</si>
  <si>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</si>
  <si>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</si>
  <si>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</si>
  <si>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</si>
  <si>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</si>
  <si>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</si>
  <si>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</si>
  <si>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</si>
  <si>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</si>
  <si>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</si>
  <si>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</si>
  <si>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</si>
  <si>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</si>
  <si>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</si>
  <si>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</si>
  <si>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</si>
  <si>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</si>
  <si>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</si>
  <si>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</si>
  <si>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</si>
  <si>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</si>
  <si>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</si>
  <si>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</si>
  <si>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</si>
  <si>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</si>
  <si>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</si>
  <si>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</si>
  <si>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</si>
  <si>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</si>
  <si>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</si>
  <si>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</si>
  <si>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</si>
  <si>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</si>
  <si>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</si>
  <si>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</si>
  <si>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</si>
  <si>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</si>
  <si>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</si>
  <si>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</si>
  <si>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</si>
  <si>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</si>
  <si>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</si>
  <si>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</si>
  <si>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</si>
  <si>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</si>
  <si>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</si>
  <si>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</si>
  <si>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</si>
  <si>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</si>
  <si>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</si>
  <si>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</si>
  <si>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</si>
  <si>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</si>
  <si>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</si>
  <si>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</si>
  <si>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</si>
  <si>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</si>
  <si>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</si>
  <si>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</si>
  <si>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</si>
  <si>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</si>
  <si>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</si>
  <si>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</si>
  <si>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</si>
  <si>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</si>
  <si>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</si>
  <si>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</si>
  <si>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</si>
  <si>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</si>
  <si>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</si>
  <si>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</si>
  <si>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</si>
  <si>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</si>
  <si>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</si>
  <si>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</si>
  <si>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</si>
  <si>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</si>
  <si>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</si>
  <si>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</si>
  <si>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</si>
  <si>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</si>
  <si>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</si>
  <si>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</si>
  <si>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</si>
  <si>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</si>
  <si>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</si>
  <si>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</si>
  <si>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</si>
  <si>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</si>
  <si>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</si>
  <si>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</si>
  <si>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</si>
  <si>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</si>
  <si>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</si>
  <si>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</si>
  <si>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</si>
  <si>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</si>
  <si>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</si>
  <si>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</si>
  <si>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</si>
  <si>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</si>
  <si>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</si>
  <si>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</si>
  <si>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</si>
  <si>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</si>
  <si>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</si>
  <si>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</si>
  <si>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</si>
  <si>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</si>
  <si>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</si>
  <si>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</si>
  <si>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</si>
  <si>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</si>
  <si>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</si>
  <si>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</si>
  <si>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</si>
  <si>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</si>
  <si>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</si>
  <si>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</si>
  <si>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</si>
  <si>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</si>
  <si>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</si>
  <si>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</si>
  <si>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</si>
  <si>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</si>
  <si>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</si>
  <si>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</si>
  <si>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</si>
  <si>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</si>
  <si>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</si>
  <si>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</si>
  <si>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</si>
  <si>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</si>
  <si>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</si>
  <si>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</si>
  <si>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</si>
  <si>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</si>
  <si>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</si>
  <si>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</si>
  <si>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</si>
  <si>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</si>
  <si>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</si>
  <si>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</si>
  <si>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</si>
  <si>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</si>
  <si>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</si>
  <si>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</si>
  <si>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</si>
  <si>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</si>
  <si>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</si>
  <si>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</si>
  <si>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</si>
  <si>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</si>
  <si>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</si>
  <si>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</si>
  <si>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</si>
  <si>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</si>
  <si>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</si>
  <si>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</si>
  <si>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</si>
  <si>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</si>
  <si>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</si>
  <si>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</si>
  <si>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</si>
  <si>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</si>
  <si>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</si>
  <si>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</si>
  <si>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</si>
  <si>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</si>
  <si>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</si>
  <si>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</si>
  <si>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</si>
  <si>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</si>
  <si>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</si>
  <si>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</si>
  <si>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</si>
  <si>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</si>
  <si>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</si>
  <si>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</si>
  <si>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</si>
  <si>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</si>
  <si>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</si>
  <si>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</si>
  <si>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</si>
  <si>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</si>
  <si>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</si>
  <si>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</si>
  <si>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</si>
  <si>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</si>
  <si>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</si>
  <si>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</si>
  <si>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</si>
  <si>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</si>
  <si>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</si>
  <si>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</si>
  <si>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</si>
  <si>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</si>
  <si>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</si>
  <si>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</si>
  <si>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</si>
  <si>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</si>
  <si>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</si>
  <si>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</si>
  <si>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</si>
  <si>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</si>
  <si>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</si>
  <si>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</si>
  <si>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</si>
  <si>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</si>
  <si>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</si>
  <si>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</si>
  <si>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</si>
  <si>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</si>
  <si>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</si>
  <si>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</si>
  <si>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</si>
  <si>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</si>
  <si>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</si>
  <si>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</si>
  <si>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</si>
  <si>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</si>
  <si>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</si>
  <si>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</si>
  <si>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</si>
  <si>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</si>
  <si>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</si>
  <si>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</si>
  <si>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</si>
  <si>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</si>
  <si>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</si>
  <si>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</si>
  <si>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</si>
  <si>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</si>
  <si>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</si>
  <si>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</si>
  <si>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</si>
  <si>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</si>
  <si>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</si>
  <si>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</si>
  <si>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</si>
  <si>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</si>
  <si>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</si>
  <si>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</si>
  <si>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</si>
  <si>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</si>
  <si>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</si>
  <si>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</si>
  <si>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</si>
  <si>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</si>
  <si>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</si>
  <si>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</si>
  <si>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</si>
  <si>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</si>
  <si>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</si>
  <si>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</si>
  <si>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</si>
  <si>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</si>
  <si>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</si>
  <si>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</si>
  <si>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</si>
  <si>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</si>
  <si>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</si>
  <si>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</si>
  <si>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</si>
  <si>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</si>
  <si>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</si>
  <si>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</si>
  <si>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</si>
  <si>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</si>
  <si>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</si>
  <si>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</si>
  <si>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</si>
  <si>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</si>
  <si>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</si>
  <si>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</si>
  <si>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</si>
  <si>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</si>
  <si>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</si>
  <si>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</si>
  <si>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</si>
  <si>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</si>
  <si>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</si>
  <si>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</si>
  <si>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</si>
  <si>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</si>
  <si>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</si>
  <si>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</si>
  <si>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</si>
  <si>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</si>
  <si>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</si>
  <si>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</si>
  <si>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</si>
  <si>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</si>
  <si>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</si>
  <si>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</si>
  <si>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</si>
  <si>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</si>
  <si>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</si>
  <si>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</si>
  <si>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</si>
  <si>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</si>
  <si>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</si>
  <si>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</si>
  <si>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</si>
  <si>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</si>
  <si>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</si>
  <si>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</si>
  <si>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</si>
  <si>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</si>
  <si>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</si>
  <si>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</si>
  <si>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</si>
  <si>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</si>
  <si>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</si>
  <si>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</si>
  <si>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</si>
  <si>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</si>
  <si>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</si>
  <si>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</si>
  <si>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</si>
  <si>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</si>
  <si>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</si>
  <si>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</si>
  <si>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</si>
  <si>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</si>
  <si>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</si>
  <si>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</si>
  <si>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</si>
  <si>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</si>
  <si>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</si>
  <si>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</si>
  <si>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</si>
  <si>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</si>
  <si>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</si>
  <si>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</si>
  <si>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</si>
  <si>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</si>
  <si>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</si>
  <si>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</si>
  <si>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</si>
  <si>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</si>
  <si>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</si>
  <si>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</si>
  <si>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</si>
  <si>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</si>
  <si>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</si>
  <si>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</si>
  <si>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</si>
  <si>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</si>
  <si>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</si>
  <si>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</si>
  <si>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</si>
  <si>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</si>
  <si>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</si>
  <si>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</si>
  <si>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</si>
  <si>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</si>
  <si>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</si>
  <si>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</si>
  <si>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</si>
  <si>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</si>
  <si>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</si>
  <si>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</si>
  <si>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</si>
  <si>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</si>
  <si>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</si>
  <si>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</si>
  <si>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</si>
  <si>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</si>
  <si>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</si>
  <si>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</si>
  <si>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</si>
  <si>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</si>
  <si>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</si>
  <si>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</si>
  <si>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</si>
  <si>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</si>
  <si>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</si>
  <si>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</si>
  <si>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</si>
  <si>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</si>
  <si>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</si>
  <si>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</si>
  <si>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</si>
  <si>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</si>
  <si>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</si>
  <si>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</si>
  <si>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</si>
  <si>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</si>
  <si>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</si>
  <si>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</si>
  <si>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</si>
  <si>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</si>
  <si>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</si>
  <si>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</si>
  <si>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</si>
  <si>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</si>
  <si>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</si>
  <si>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</si>
  <si>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</si>
  <si>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</si>
  <si>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</si>
  <si>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</si>
  <si>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</si>
  <si>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</si>
  <si>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</si>
  <si>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</si>
  <si>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</si>
  <si>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</si>
  <si>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</si>
  <si>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</si>
  <si>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</si>
  <si>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</si>
  <si>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</si>
  <si>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</si>
  <si>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</si>
  <si>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</si>
  <si>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</si>
  <si>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</si>
  <si>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</si>
  <si>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</si>
  <si>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</si>
  <si>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</si>
  <si>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</si>
  <si>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</si>
  <si>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</si>
  <si>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</si>
  <si>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</si>
  <si>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</si>
  <si>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</si>
  <si>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</si>
  <si>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</si>
  <si>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</si>
  <si>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</si>
  <si>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</si>
  <si>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</si>
  <si>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</si>
  <si>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</si>
  <si>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</si>
  <si>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</si>
  <si>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</si>
  <si>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</si>
  <si>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</si>
  <si>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</si>
  <si>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</si>
  <si>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</si>
  <si>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</si>
  <si>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</si>
  <si>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</si>
  <si>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</si>
  <si>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</si>
  <si>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</si>
  <si>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</si>
  <si>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</si>
  <si>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</si>
  <si>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</si>
  <si>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</si>
  <si>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</si>
  <si>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</si>
  <si>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</si>
  <si>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</si>
  <si>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</si>
  <si>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</si>
  <si>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</si>
  <si>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</si>
  <si>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</si>
  <si>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</si>
  <si>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</si>
  <si>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</si>
  <si>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</si>
  <si>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</si>
  <si>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</si>
  <si>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</si>
  <si>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</si>
  <si>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</si>
  <si>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</si>
  <si>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</si>
  <si>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</si>
  <si>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</si>
  <si>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</si>
  <si>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</si>
  <si>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</si>
  <si>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</si>
  <si>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</si>
  <si>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</si>
  <si>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</si>
  <si>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</si>
  <si>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</si>
  <si>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</si>
  <si>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</si>
  <si>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</si>
  <si>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</si>
  <si>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</si>
  <si>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</si>
  <si>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</si>
  <si>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</si>
  <si>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</si>
  <si>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</si>
  <si>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</si>
  <si>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</si>
  <si>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</si>
  <si>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</si>
  <si>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</si>
  <si>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</si>
  <si>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</si>
  <si>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</si>
  <si>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</si>
  <si>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</si>
  <si>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</si>
  <si>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</si>
  <si>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</si>
  <si>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</si>
  <si>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</si>
  <si>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</si>
  <si>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</si>
  <si>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</si>
  <si>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</si>
  <si>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</si>
  <si>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</si>
  <si>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</si>
  <si>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</si>
  <si>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</si>
  <si>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</si>
  <si>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</si>
  <si>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</si>
  <si>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</si>
  <si>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</si>
  <si>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</si>
  <si>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</si>
  <si>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</si>
  <si>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</si>
  <si>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</si>
  <si>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</si>
  <si>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</si>
  <si>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</si>
  <si>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</si>
  <si>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</si>
  <si>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</si>
  <si>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</si>
  <si>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</si>
  <si>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</si>
  <si>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</si>
  <si>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</si>
  <si>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</si>
  <si>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</si>
  <si>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</si>
  <si>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</si>
  <si>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</si>
  <si>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</si>
  <si>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</si>
  <si>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</si>
  <si>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</si>
  <si>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</si>
  <si>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</si>
  <si>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</si>
  <si>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</si>
  <si>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</si>
  <si>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</si>
  <si>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</si>
  <si>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</si>
  <si>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</si>
  <si>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</si>
  <si>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</si>
  <si>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</si>
  <si>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</si>
  <si>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</si>
  <si>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</si>
  <si>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</si>
  <si>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</si>
  <si>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</si>
  <si>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</si>
  <si>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</si>
  <si>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</si>
  <si>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</si>
  <si>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</si>
  <si>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</si>
  <si>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</si>
  <si>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</si>
  <si>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</si>
  <si>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</si>
  <si>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</si>
  <si>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</si>
  <si>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</si>
  <si>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</si>
  <si>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</si>
  <si>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</si>
  <si>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</si>
  <si>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</si>
  <si>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</si>
  <si>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</si>
  <si>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</si>
  <si>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</si>
  <si>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</si>
  <si>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</si>
  <si>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</si>
  <si>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</si>
  <si>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</si>
  <si>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</si>
  <si>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</si>
  <si>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</si>
  <si>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</si>
  <si>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</si>
  <si>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</si>
  <si>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</si>
  <si>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</si>
  <si>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</si>
  <si>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</si>
  <si>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</si>
  <si>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</si>
  <si>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</si>
  <si>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</si>
  <si>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</si>
  <si>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</si>
  <si>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</si>
  <si>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</si>
  <si>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</si>
  <si>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</si>
  <si>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</si>
  <si>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</si>
  <si>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</si>
  <si>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</si>
  <si>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</si>
  <si>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</si>
  <si>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</si>
  <si>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</si>
  <si>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</si>
  <si>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</si>
  <si>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</si>
  <si>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</si>
  <si>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</si>
  <si>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</si>
  <si>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</si>
  <si>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</si>
  <si>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</si>
  <si>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</si>
  <si>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</si>
  <si>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</si>
  <si>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</si>
  <si>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</si>
  <si>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</si>
  <si>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</si>
  <si>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</si>
  <si>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</si>
  <si>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</si>
  <si>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</si>
  <si>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</si>
  <si>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</si>
  <si>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</si>
  <si>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</si>
  <si>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</si>
  <si>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</si>
  <si>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</si>
  <si>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</si>
  <si>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</si>
  <si>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</si>
  <si>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</si>
  <si>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</si>
  <si>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</si>
  <si>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</si>
  <si>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</si>
  <si>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</si>
  <si>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</si>
  <si>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</si>
  <si>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</si>
  <si>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</si>
  <si>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</si>
  <si>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</si>
  <si>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</si>
  <si>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</si>
  <si>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</si>
  <si>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</si>
  <si>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</si>
  <si>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</si>
  <si>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</si>
  <si>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</si>
  <si>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</si>
  <si>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</si>
  <si>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</si>
  <si>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</si>
  <si>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</si>
  <si>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</si>
  <si>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</si>
  <si>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</si>
  <si>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</si>
  <si>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</si>
  <si>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</si>
  <si>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</si>
  <si>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</si>
  <si>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</si>
  <si>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</si>
  <si>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</si>
  <si>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</si>
  <si>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</si>
  <si>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</si>
  <si>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</si>
  <si>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</si>
  <si>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</si>
  <si>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</si>
  <si>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</si>
  <si>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</si>
  <si>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</si>
  <si>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</si>
  <si>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</si>
  <si>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</si>
  <si>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</si>
  <si>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</si>
  <si>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</si>
  <si>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</si>
  <si>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</si>
  <si>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</si>
  <si>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</si>
  <si>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</si>
  <si>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</si>
  <si>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</si>
  <si>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</si>
  <si>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</si>
  <si>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</si>
  <si>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</si>
  <si>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</si>
  <si>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</si>
  <si>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</si>
  <si>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</si>
  <si>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</si>
  <si>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</si>
  <si>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</si>
  <si>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</si>
  <si>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</si>
  <si>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</si>
  <si>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</si>
  <si>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</si>
  <si>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</si>
  <si>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</si>
  <si>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</si>
  <si>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</si>
  <si>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</si>
  <si>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</si>
  <si>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</si>
  <si>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</si>
  <si>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</si>
  <si>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</si>
  <si>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</si>
  <si>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</si>
  <si>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</si>
  <si>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</si>
  <si>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</si>
  <si>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</si>
  <si>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</si>
  <si>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</si>
  <si>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</si>
  <si>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</si>
  <si>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</si>
  <si>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</si>
  <si>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</si>
  <si>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</si>
  <si>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</si>
  <si>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</si>
  <si>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</si>
  <si>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</si>
  <si>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</si>
  <si>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</si>
  <si>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</si>
  <si>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</si>
  <si>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</si>
  <si>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</si>
  <si>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</si>
  <si>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</si>
  <si>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</si>
  <si>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</si>
  <si>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</si>
  <si>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</si>
  <si>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</si>
  <si>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</si>
  <si>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</si>
  <si>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</si>
  <si>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</si>
  <si>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</si>
  <si>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</si>
  <si>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</si>
  <si>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</si>
  <si>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</si>
  <si>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</si>
  <si>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</si>
  <si>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</si>
  <si>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</si>
  <si>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</si>
  <si>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</si>
  <si>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</si>
  <si>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</si>
  <si>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</si>
  <si>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</si>
  <si>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</si>
  <si>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</si>
  <si>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</si>
  <si>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</si>
  <si>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</si>
  <si>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</si>
  <si>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</si>
  <si>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</si>
  <si>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</si>
  <si>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</si>
  <si>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</si>
  <si>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</si>
  <si>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</si>
  <si>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</si>
  <si>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</si>
  <si>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</si>
  <si>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</si>
  <si>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</si>
  <si>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</si>
  <si>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</si>
  <si>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</si>
  <si>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</si>
  <si>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</si>
  <si>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</si>
  <si>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</si>
  <si>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</si>
  <si>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</si>
  <si>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</si>
  <si>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</si>
  <si>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</si>
  <si>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</si>
  <si>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</si>
  <si>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</si>
  <si>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</si>
  <si>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</si>
  <si>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</si>
  <si>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</si>
  <si>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</si>
  <si>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</si>
  <si>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</si>
  <si>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</si>
  <si>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</si>
  <si>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</si>
  <si>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</si>
  <si>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</si>
  <si>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</si>
  <si>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</si>
  <si>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</si>
  <si>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</si>
  <si>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</si>
  <si>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</si>
  <si>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</si>
  <si>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</si>
  <si>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</si>
  <si>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</si>
  <si>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</si>
  <si>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</si>
  <si>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</si>
  <si>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</si>
  <si>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</si>
  <si>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</si>
  <si>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</si>
  <si>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</si>
  <si>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</si>
  <si>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</si>
  <si>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</si>
  <si>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</si>
  <si>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</si>
  <si>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</si>
  <si>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</si>
  <si>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</si>
  <si>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</si>
  <si>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</si>
  <si>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</si>
  <si>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</si>
  <si>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</si>
  <si>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</si>
  <si>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</si>
  <si>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</si>
  <si>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</si>
  <si>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</si>
  <si>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</si>
  <si>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</si>
  <si>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</si>
  <si>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</si>
  <si>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</si>
  <si>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</si>
  <si>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</si>
  <si>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</si>
  <si>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</si>
  <si>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</si>
  <si>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</si>
  <si>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</si>
  <si>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</si>
  <si>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</si>
  <si>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</si>
  <si>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</si>
  <si>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</si>
  <si>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</si>
  <si>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</si>
  <si>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</si>
  <si>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</si>
  <si>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</si>
  <si>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</si>
  <si>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</si>
  <si>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</si>
  <si>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</si>
  <si>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</si>
  <si>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</si>
  <si>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</si>
  <si>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</si>
  <si>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</si>
  <si>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</si>
  <si>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</si>
  <si>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</si>
  <si>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</si>
  <si>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</si>
  <si>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</si>
  <si>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</si>
  <si>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</si>
  <si>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</si>
  <si>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</si>
  <si>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</si>
  <si>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</si>
  <si>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</si>
  <si>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</si>
  <si>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</si>
  <si>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</si>
  <si>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</si>
  <si>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</si>
  <si>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</si>
  <si>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</si>
  <si>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</si>
  <si>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</si>
  <si>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</si>
  <si>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</si>
  <si>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</si>
  <si>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</si>
  <si>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</si>
  <si>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</si>
  <si>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</si>
  <si>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</si>
  <si>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</si>
  <si>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</si>
  <si>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</si>
  <si>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</si>
  <si>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</si>
  <si>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</si>
  <si>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</si>
  <si>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</si>
  <si>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</si>
  <si>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</si>
  <si>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</si>
  <si>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</si>
  <si>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</si>
  <si>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</si>
  <si>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</si>
  <si>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</si>
  <si>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</si>
  <si>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</si>
  <si>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</si>
  <si>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</si>
  <si>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</si>
  <si>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</si>
  <si>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</si>
  <si>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</si>
  <si>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</si>
  <si>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</si>
  <si>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</si>
  <si>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</si>
  <si>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</si>
  <si>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</si>
  <si>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</si>
  <si>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</si>
  <si>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</si>
  <si>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</si>
  <si>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</si>
  <si>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</si>
  <si>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</si>
  <si>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</si>
  <si>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</si>
  <si>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</si>
  <si>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</si>
  <si>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</si>
  <si>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</si>
  <si>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</si>
  <si>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</si>
  <si>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</si>
  <si>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</si>
  <si>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</si>
  <si>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</si>
  <si>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</si>
  <si>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</si>
  <si>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</si>
  <si>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</si>
  <si>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</si>
  <si>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</si>
  <si>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</si>
  <si>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</si>
  <si>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</si>
  <si>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</si>
  <si>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</si>
  <si>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</si>
  <si>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</si>
  <si>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</si>
  <si>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</si>
  <si>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</si>
  <si>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</si>
  <si>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</si>
  <si>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</si>
  <si>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</si>
  <si>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</si>
  <si>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</si>
  <si>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</si>
  <si>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</si>
  <si>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</si>
  <si>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</si>
  <si>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</si>
  <si>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</si>
  <si>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</si>
  <si>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</si>
  <si>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</si>
  <si>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</si>
  <si>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</si>
  <si>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</si>
  <si>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</si>
  <si>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</si>
  <si>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</si>
  <si>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</si>
  <si>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</si>
  <si>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</si>
  <si>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</si>
  <si>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</si>
  <si>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</si>
  <si>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</si>
  <si>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</si>
  <si>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</si>
  <si>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</si>
  <si>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</si>
  <si>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</si>
  <si>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</si>
  <si>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</si>
  <si>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</si>
  <si>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</si>
  <si>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</si>
  <si>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</si>
  <si>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</si>
  <si>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</si>
  <si>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</si>
  <si>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</si>
  <si>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</si>
  <si>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</si>
  <si>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</si>
  <si>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</si>
  <si>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</si>
  <si>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</si>
  <si>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</si>
  <si>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</si>
  <si>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</si>
  <si>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</si>
  <si>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</si>
  <si>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</si>
  <si>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</si>
  <si>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</si>
  <si>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</si>
  <si>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</si>
  <si>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</si>
  <si>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</si>
  <si>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</si>
  <si>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</si>
  <si>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</si>
  <si>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</si>
  <si>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</si>
  <si>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</si>
  <si>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</si>
  <si>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</si>
  <si>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</si>
  <si>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</si>
  <si>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</si>
  <si>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</si>
  <si>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</si>
  <si>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</si>
  <si>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</si>
  <si>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</si>
  <si>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</si>
  <si>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</si>
  <si>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</si>
  <si>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</si>
  <si>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</si>
  <si>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</si>
  <si>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</si>
  <si>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</si>
  <si>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</si>
  <si>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</si>
  <si>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</si>
  <si>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</si>
  <si>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</si>
  <si>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</si>
  <si>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</si>
  <si>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</si>
  <si>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</si>
  <si>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</si>
  <si>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</si>
  <si>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</si>
  <si>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</si>
  <si>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</si>
  <si>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</si>
  <si>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</si>
  <si>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</si>
  <si>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</si>
  <si>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</si>
  <si>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</si>
  <si>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</si>
  <si>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</si>
  <si>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</si>
  <si>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</si>
  <si>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</si>
  <si>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</si>
  <si>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</si>
  <si>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</si>
  <si>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</si>
  <si>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</si>
  <si>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</si>
  <si>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</si>
  <si>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</si>
  <si>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</si>
  <si>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</si>
  <si>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</si>
  <si>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</si>
  <si>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</si>
  <si>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</si>
  <si>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</si>
  <si>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</si>
  <si>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</si>
  <si>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</si>
  <si>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</si>
  <si>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</si>
  <si>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</si>
  <si>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</si>
  <si>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</si>
  <si>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</si>
  <si>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</si>
  <si>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</si>
  <si>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</si>
  <si>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</si>
  <si>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</si>
  <si>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</si>
  <si>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</si>
  <si>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</si>
  <si>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</si>
  <si>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</si>
  <si>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</si>
  <si>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</si>
  <si>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</si>
  <si>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</si>
  <si>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</si>
  <si>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</si>
  <si>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</si>
  <si>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</si>
  <si>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</si>
  <si>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</si>
  <si>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</si>
  <si>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</si>
  <si>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</si>
  <si>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</si>
  <si>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</si>
  <si>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</si>
  <si>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</si>
  <si>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</si>
  <si>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</si>
  <si>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</si>
  <si>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</si>
  <si>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</si>
  <si>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</si>
  <si>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</si>
  <si>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</si>
  <si>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</si>
  <si>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</si>
  <si>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</si>
  <si>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</si>
  <si>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</si>
  <si>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</si>
  <si>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</si>
  <si>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</si>
  <si>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</si>
  <si>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</si>
  <si>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</si>
  <si>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</si>
  <si>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</si>
  <si>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</si>
  <si>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</si>
  <si>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</si>
  <si>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</si>
  <si>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</si>
  <si>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</si>
  <si>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</si>
  <si>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</si>
  <si>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</si>
  <si>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</si>
  <si>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</si>
  <si>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</si>
  <si>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</si>
  <si>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</si>
  <si>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</si>
  <si>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</si>
  <si>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</si>
  <si>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</si>
  <si>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</si>
  <si>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</si>
  <si>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</si>
  <si>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</si>
  <si>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</si>
  <si>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</si>
  <si>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</si>
  <si>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</si>
  <si>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</si>
  <si>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</si>
  <si>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</si>
  <si>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</si>
  <si>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</si>
  <si>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</si>
  <si>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</si>
  <si>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</si>
  <si>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</si>
  <si>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</si>
  <si>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</si>
  <si>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</si>
  <si>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</si>
  <si>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</si>
  <si>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</si>
  <si>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</si>
  <si>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</si>
  <si>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</si>
  <si>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</si>
  <si>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</si>
  <si>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</si>
  <si>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</si>
  <si>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</si>
  <si>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</si>
  <si>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</si>
  <si>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</si>
  <si>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</si>
  <si>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</si>
  <si>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</si>
  <si>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</si>
  <si>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</si>
  <si>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</si>
  <si>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</si>
  <si>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</si>
  <si>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</si>
  <si>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</si>
  <si>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</si>
  <si>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</si>
  <si>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</si>
  <si>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</si>
  <si>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</si>
  <si>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</si>
  <si>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</si>
  <si>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</si>
  <si>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</si>
  <si>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</si>
  <si>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</si>
  <si>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</si>
  <si>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</si>
  <si>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</si>
  <si>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</si>
  <si>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</si>
  <si>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</si>
  <si>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</si>
  <si>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</si>
  <si>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</si>
  <si>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</si>
  <si>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</si>
  <si>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</si>
  <si>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</si>
  <si>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</si>
  <si>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</si>
  <si>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</si>
  <si>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</si>
  <si>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</si>
  <si>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</si>
  <si>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</si>
  <si>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</si>
  <si>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</si>
  <si>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</si>
  <si>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</si>
  <si>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</si>
  <si>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</si>
  <si>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</si>
  <si>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</si>
  <si>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</si>
  <si>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</si>
  <si>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</si>
  <si>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</si>
  <si>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</si>
  <si>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</si>
  <si>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</si>
  <si>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</si>
  <si>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</si>
  <si>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</si>
  <si>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</si>
  <si>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</si>
  <si>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</si>
  <si>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</si>
  <si>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</si>
  <si>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</si>
  <si>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</si>
  <si>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</si>
  <si>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</si>
  <si>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</si>
  <si>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</si>
  <si>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</si>
  <si>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</si>
  <si>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</si>
  <si>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</si>
  <si>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</si>
  <si>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</si>
  <si>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</si>
  <si>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</si>
  <si>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</si>
  <si>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</si>
  <si>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</si>
  <si>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</si>
  <si>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</si>
  <si>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</si>
  <si>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</si>
  <si>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</si>
  <si>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</si>
  <si>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</si>
  <si>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</si>
  <si>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</si>
  <si>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</si>
  <si>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</si>
  <si>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</si>
  <si>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</si>
  <si>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</si>
  <si>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</si>
  <si>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</si>
  <si>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</si>
  <si>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</si>
  <si>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</si>
  <si>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</si>
  <si>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</si>
  <si>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</si>
  <si>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</si>
  <si>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</si>
  <si>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</si>
  <si>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</si>
  <si>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</si>
  <si>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</si>
  <si>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</si>
  <si>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</si>
  <si>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</si>
  <si>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</si>
  <si>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</si>
  <si>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</si>
  <si>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</si>
  <si>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</si>
  <si>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</si>
  <si>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</si>
  <si>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</si>
  <si>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</si>
  <si>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</si>
  <si>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</si>
  <si>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</si>
  <si>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</si>
  <si>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</si>
  <si>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</si>
  <si>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</si>
  <si>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</si>
  <si>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</si>
  <si>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</si>
  <si>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</si>
  <si>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</si>
  <si>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</si>
  <si>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</si>
  <si>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</si>
  <si>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</si>
  <si>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</si>
  <si>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</si>
  <si>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</si>
  <si>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</si>
  <si>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</si>
  <si>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</si>
  <si>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</si>
  <si>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</si>
  <si>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</si>
  <si>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</si>
  <si>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</si>
  <si>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</si>
  <si>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</si>
  <si>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</si>
  <si>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</si>
  <si>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</si>
  <si>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</si>
  <si>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</si>
  <si>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</si>
  <si>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</si>
  <si>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</si>
  <si>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</si>
  <si>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</si>
  <si>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</si>
  <si>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</si>
  <si>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</si>
  <si>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</si>
  <si>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</si>
  <si>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</si>
  <si>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</si>
  <si>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</si>
  <si>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</si>
  <si>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</si>
  <si>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</si>
  <si>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</si>
  <si>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</si>
  <si>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</si>
  <si>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</si>
  <si>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</si>
  <si>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</si>
  <si>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</si>
  <si>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</si>
  <si>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</si>
  <si>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</si>
  <si>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</si>
  <si>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</si>
  <si>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</si>
  <si>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</si>
  <si>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</si>
  <si>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</si>
  <si>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</si>
  <si>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</si>
  <si>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</si>
  <si>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</si>
  <si>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</si>
  <si>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</si>
  <si>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</si>
  <si>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</si>
  <si>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</si>
  <si>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</si>
  <si>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</si>
  <si>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</si>
  <si>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</si>
  <si>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</si>
  <si>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</si>
  <si>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</si>
  <si>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</si>
  <si>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</si>
  <si>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</si>
  <si>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</si>
  <si>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</si>
  <si>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</si>
  <si>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</si>
  <si>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</si>
  <si>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</si>
  <si>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</si>
  <si>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</si>
  <si>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</si>
  <si>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</si>
  <si>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</si>
  <si>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</si>
  <si>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</si>
  <si>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</si>
  <si>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</si>
  <si>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</si>
  <si>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</si>
  <si>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</si>
  <si>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</si>
  <si>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</si>
  <si>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</si>
  <si>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</si>
  <si>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</si>
  <si>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</si>
  <si>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</si>
  <si>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</si>
  <si>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</si>
  <si>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</si>
  <si>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</si>
  <si>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</si>
  <si>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</si>
  <si>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</si>
  <si>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</si>
  <si>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</si>
  <si>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</si>
  <si>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</si>
  <si>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</si>
  <si>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</si>
  <si>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</si>
  <si>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</si>
  <si>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</si>
  <si>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</si>
  <si>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</si>
  <si>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</si>
  <si>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</si>
  <si>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</si>
  <si>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</si>
  <si>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</si>
  <si>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</si>
  <si>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</si>
  <si>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</si>
  <si>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</si>
  <si>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</si>
  <si>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</si>
  <si>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</si>
  <si>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</si>
  <si>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</si>
  <si>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</si>
  <si>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</si>
  <si>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</si>
  <si>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</si>
  <si>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</si>
  <si>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</si>
  <si>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</si>
  <si>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</si>
  <si>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</si>
  <si>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</si>
  <si>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</si>
  <si>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</si>
  <si>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</si>
  <si>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</si>
  <si>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</si>
  <si>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</si>
  <si>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</si>
  <si>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</si>
  <si>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</si>
  <si>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</si>
  <si>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</si>
  <si>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</si>
  <si>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</si>
  <si>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</si>
  <si>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</si>
  <si>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</si>
  <si>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</si>
  <si>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</si>
  <si>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</si>
  <si>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</si>
  <si>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</si>
  <si>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</si>
  <si>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</si>
  <si>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</si>
  <si>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</si>
  <si>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</si>
  <si>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</si>
  <si>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</si>
  <si>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</si>
  <si>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</si>
  <si>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</si>
  <si>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</si>
  <si>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</si>
  <si>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</si>
  <si>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</si>
  <si>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</si>
  <si>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</si>
  <si>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</si>
  <si>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</si>
  <si>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</si>
  <si>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</si>
  <si>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</si>
  <si>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</si>
  <si>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</si>
  <si>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</si>
  <si>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</si>
  <si>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</si>
  <si>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</si>
  <si>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</si>
  <si>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</si>
  <si>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</si>
  <si>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</si>
  <si>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</si>
  <si>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</si>
  <si>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</si>
  <si>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</si>
  <si>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</si>
  <si>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</si>
  <si>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</si>
  <si>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</si>
  <si>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</si>
  <si>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</si>
  <si>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</si>
  <si>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</si>
  <si>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</si>
  <si>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</si>
  <si>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</si>
  <si>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</si>
  <si>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</si>
  <si>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</si>
  <si>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</si>
  <si>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</si>
  <si>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</si>
  <si>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</si>
  <si>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</si>
  <si>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</si>
  <si>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</si>
  <si>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</si>
  <si>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</si>
  <si>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</si>
  <si>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</si>
  <si>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</si>
  <si>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</si>
  <si>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</si>
  <si>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</si>
  <si>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</si>
  <si>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</si>
  <si>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</si>
  <si>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</si>
  <si>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</si>
  <si>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</si>
  <si>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</si>
  <si>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</si>
  <si>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</si>
  <si>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</si>
  <si>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</si>
  <si>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</si>
  <si>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</si>
  <si>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</si>
  <si>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</si>
  <si>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</si>
  <si>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</si>
  <si>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</si>
  <si>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</si>
  <si>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</si>
  <si>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</si>
  <si>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</si>
  <si>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</si>
  <si>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</si>
  <si>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</si>
  <si>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</si>
  <si>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</si>
  <si>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</si>
  <si>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</si>
  <si>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</si>
  <si>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</si>
  <si>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</si>
  <si>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</si>
  <si>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</si>
  <si>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</si>
  <si>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</si>
  <si>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</si>
  <si>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</si>
  <si>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</si>
  <si>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</si>
  <si>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</si>
  <si>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</si>
  <si>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</si>
  <si>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</si>
  <si>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</si>
  <si>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</si>
  <si>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</si>
  <si>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</si>
  <si>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</si>
  <si>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</si>
  <si>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</si>
  <si>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</si>
  <si>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</si>
  <si>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</si>
  <si>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</si>
  <si>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</si>
  <si>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</si>
  <si>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</si>
  <si>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</si>
  <si>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</si>
  <si>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</si>
  <si>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</si>
  <si>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</si>
  <si>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</si>
  <si>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</si>
  <si>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</si>
  <si>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</si>
  <si>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</si>
  <si>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</si>
  <si>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</si>
  <si>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</si>
  <si>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</si>
  <si>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</si>
  <si>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</si>
  <si>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</si>
  <si>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</si>
  <si>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</si>
  <si>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</si>
  <si>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</si>
  <si>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</si>
  <si>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</si>
  <si>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</si>
  <si>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</si>
  <si>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</si>
  <si>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</si>
  <si>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</si>
  <si>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</si>
  <si>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</si>
  <si>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</si>
  <si>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</si>
  <si>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</si>
  <si>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</si>
  <si>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</si>
  <si>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</si>
  <si>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</si>
  <si>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</si>
  <si>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</si>
  <si>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</si>
  <si>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</si>
  <si>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</si>
  <si>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</si>
  <si>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</si>
  <si>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</si>
  <si>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</si>
  <si>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</si>
  <si>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</si>
  <si>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</si>
  <si>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</si>
  <si>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</si>
  <si>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</si>
  <si>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</si>
  <si>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</si>
  <si>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</si>
  <si>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</si>
  <si>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</si>
  <si>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</si>
  <si>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</si>
  <si>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</si>
  <si>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</si>
  <si>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</si>
  <si>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</si>
  <si>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</si>
  <si>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</si>
  <si>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</si>
  <si>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</si>
  <si>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</si>
  <si>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</si>
  <si>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</si>
  <si>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</si>
  <si>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</si>
  <si>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</si>
  <si>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</si>
  <si>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</si>
  <si>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</si>
  <si>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</si>
  <si>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</si>
  <si>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</si>
  <si>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</si>
  <si>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</si>
  <si>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</si>
  <si>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</si>
  <si>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</si>
  <si>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</si>
  <si>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</si>
  <si>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</si>
  <si>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</si>
  <si>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</si>
  <si>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</si>
  <si>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</si>
  <si>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</si>
  <si>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</si>
  <si>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</si>
  <si>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</si>
  <si>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</si>
  <si>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</si>
  <si>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</si>
  <si>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</si>
  <si>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</si>
  <si>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</si>
  <si>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</si>
  <si>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</si>
  <si>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</si>
  <si>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</si>
  <si>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</si>
  <si>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</si>
  <si>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</si>
  <si>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</si>
  <si>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</si>
  <si>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</si>
  <si>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</si>
  <si>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</si>
  <si>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</si>
  <si>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</si>
  <si>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</si>
  <si>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</si>
  <si>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</si>
  <si>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</si>
  <si>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</si>
  <si>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</si>
  <si>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</si>
  <si>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</si>
  <si>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</si>
  <si>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</si>
  <si>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</si>
  <si>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</si>
  <si>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</si>
  <si>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</si>
  <si>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</si>
  <si>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</si>
  <si>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</si>
  <si>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</si>
  <si>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</si>
  <si>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</si>
  <si>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</si>
  <si>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</si>
  <si>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</si>
  <si>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</si>
  <si>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</si>
  <si>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</si>
  <si>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</si>
  <si>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</si>
  <si>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</si>
  <si>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</si>
  <si>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</si>
  <si>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</si>
  <si>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</si>
  <si>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</si>
  <si>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</si>
  <si>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</si>
  <si>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</si>
  <si>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</si>
  <si>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</si>
  <si>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</si>
  <si>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</si>
  <si>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</si>
  <si>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</si>
  <si>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</si>
  <si>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</si>
  <si>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</si>
  <si>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</si>
  <si>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</si>
  <si>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</si>
  <si>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</si>
  <si>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</si>
  <si>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</si>
  <si>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</si>
  <si>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</si>
  <si>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</si>
  <si>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</si>
  <si>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</si>
  <si>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</si>
  <si>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</si>
  <si>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</si>
  <si>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</si>
  <si>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</si>
  <si>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</si>
  <si>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</si>
  <si>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</si>
  <si>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</si>
  <si>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</si>
  <si>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</si>
  <si>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</si>
  <si>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</si>
  <si>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</si>
  <si>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</si>
  <si>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</si>
  <si>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</si>
  <si>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</si>
  <si>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</si>
  <si>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</si>
  <si>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</si>
  <si>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</si>
  <si>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</si>
  <si>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</si>
  <si>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</si>
  <si>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</si>
  <si>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</si>
  <si>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</si>
  <si>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</si>
  <si>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</si>
  <si>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</si>
  <si>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</si>
  <si>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</si>
  <si>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</si>
  <si>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</si>
  <si>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</si>
  <si>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</si>
  <si>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</si>
  <si>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</si>
  <si>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</si>
  <si>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</si>
  <si>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</si>
  <si>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</si>
  <si>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</si>
  <si>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</si>
  <si>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</si>
  <si>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</si>
  <si>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</si>
  <si>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</si>
  <si>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</si>
  <si>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</si>
  <si>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</si>
  <si>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</si>
  <si>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</si>
  <si>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</si>
  <si>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</si>
  <si>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</si>
  <si>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</si>
  <si>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</si>
  <si>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</si>
  <si>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</si>
  <si>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</si>
  <si>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</si>
  <si>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</si>
  <si>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</si>
  <si>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</si>
  <si>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</si>
  <si>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</si>
  <si>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</si>
  <si>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</si>
  <si>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</si>
  <si>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</si>
  <si>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</si>
  <si>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</si>
  <si>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</si>
  <si>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</si>
  <si>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</si>
  <si>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</si>
  <si>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</si>
  <si>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</si>
  <si>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</si>
  <si>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</si>
  <si>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</si>
  <si>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</si>
  <si>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</si>
  <si>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</si>
  <si>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</si>
  <si>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</si>
  <si>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</si>
  <si>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</si>
  <si>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</si>
  <si>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</si>
  <si>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</si>
  <si>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</si>
  <si>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</si>
  <si>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</si>
  <si>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</si>
  <si>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</si>
  <si>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</si>
  <si>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</si>
  <si>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</si>
  <si>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</si>
  <si>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</si>
  <si>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</si>
  <si>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</si>
  <si>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</si>
  <si>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</si>
  <si>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</si>
  <si>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</si>
  <si>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</si>
  <si>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</si>
  <si>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</si>
  <si>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</si>
  <si>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</si>
  <si>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</si>
  <si>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</si>
  <si>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</si>
  <si>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</si>
  <si>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</si>
  <si>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</si>
  <si>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</si>
  <si>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</si>
  <si>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</si>
  <si>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</si>
  <si>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</si>
  <si>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</si>
  <si>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</si>
  <si>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</si>
  <si>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</si>
  <si>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</si>
  <si>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</si>
  <si>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</si>
  <si>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</si>
  <si>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</si>
  <si>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</si>
  <si>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</si>
  <si>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</si>
  <si>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</si>
  <si>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</si>
  <si>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</si>
  <si>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</si>
  <si>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</si>
  <si>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</si>
  <si>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</si>
  <si>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</si>
  <si>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</si>
  <si>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</si>
  <si>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</si>
  <si>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</si>
  <si>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</si>
  <si>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</si>
  <si>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</si>
  <si>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</si>
  <si>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</si>
  <si>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</si>
  <si>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</si>
  <si>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</si>
  <si>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</si>
  <si>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</si>
  <si>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</si>
  <si>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</si>
  <si>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</si>
  <si>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</si>
  <si>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</si>
  <si>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</si>
  <si>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</si>
  <si>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</si>
  <si>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</si>
  <si>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</si>
  <si>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</si>
  <si>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</si>
  <si>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</si>
  <si>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</si>
  <si>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</si>
  <si>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</si>
  <si>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</si>
  <si>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</si>
  <si>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</si>
  <si>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</si>
  <si>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</si>
  <si>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</si>
  <si>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</si>
  <si>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</si>
  <si>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</si>
  <si>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</si>
  <si>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</si>
  <si>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</si>
  <si>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</si>
  <si>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</si>
  <si>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</si>
  <si>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</si>
  <si>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</si>
  <si>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</si>
  <si>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</si>
  <si>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</si>
  <si>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</si>
  <si>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</si>
  <si>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</si>
  <si>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</si>
  <si>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</si>
  <si>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</si>
  <si>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</si>
  <si>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</si>
  <si>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</si>
  <si>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</si>
  <si>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</si>
  <si>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</si>
  <si>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</si>
  <si>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</si>
  <si>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</si>
  <si>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</si>
  <si>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</si>
  <si>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</si>
  <si>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</si>
  <si>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</si>
  <si>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</si>
  <si>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</si>
  <si>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</si>
  <si>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</si>
  <si>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</si>
  <si>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</si>
  <si>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</si>
  <si>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</si>
  <si>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</si>
  <si>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</si>
  <si>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</si>
  <si>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</si>
  <si>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</si>
  <si>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</si>
  <si>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</si>
  <si>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</si>
  <si>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</si>
  <si>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</si>
  <si>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</si>
  <si>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</si>
  <si>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</si>
  <si>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</si>
  <si>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</si>
  <si>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</si>
  <si>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</si>
  <si>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</si>
  <si>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</si>
  <si>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</si>
  <si>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</si>
  <si>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</si>
  <si>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</si>
  <si>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</si>
  <si>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</si>
  <si>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</si>
  <si>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</si>
  <si>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</si>
  <si>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</si>
  <si>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</si>
  <si>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</si>
  <si>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</si>
  <si>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</si>
  <si>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</si>
  <si>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</si>
  <si>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</si>
  <si>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</si>
  <si>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</si>
  <si>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</si>
  <si>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</si>
  <si>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</si>
  <si>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</si>
  <si>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</si>
  <si>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</si>
  <si>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</si>
  <si>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</si>
  <si>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</si>
  <si>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</si>
  <si>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</si>
  <si>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</si>
  <si>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</si>
  <si>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</si>
  <si>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</si>
  <si>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</si>
  <si>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</si>
  <si>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</si>
  <si>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</si>
  <si>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</si>
  <si>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</si>
  <si>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</si>
  <si>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</si>
  <si>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</si>
  <si>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</si>
  <si>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</si>
  <si>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</si>
  <si>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</si>
  <si>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</si>
  <si>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</si>
  <si>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</si>
  <si>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</si>
  <si>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</si>
  <si>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</si>
  <si>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</si>
  <si>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</si>
  <si>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</si>
  <si>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</si>
  <si>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</si>
  <si>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</si>
  <si>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</si>
  <si>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</si>
  <si>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</si>
  <si>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</si>
  <si>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</si>
  <si>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</si>
  <si>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</si>
  <si>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</si>
  <si>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</si>
  <si>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</si>
  <si>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</si>
  <si>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</si>
  <si>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</si>
  <si>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</si>
  <si>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</si>
  <si>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</si>
  <si>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</si>
  <si>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</si>
  <si>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</si>
  <si>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</si>
  <si>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</si>
  <si>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</si>
  <si>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</si>
  <si>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</si>
  <si>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</si>
  <si>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</si>
  <si>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</si>
  <si>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</si>
  <si>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</si>
  <si>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</si>
  <si>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</si>
  <si>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</si>
  <si>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</si>
  <si>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</si>
  <si>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</si>
  <si>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</si>
  <si>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</si>
  <si>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</si>
  <si>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</si>
  <si>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</si>
  <si>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</si>
  <si>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</si>
  <si>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</si>
  <si>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</si>
  <si>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</si>
  <si>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</si>
  <si>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</si>
  <si>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</si>
  <si>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</si>
  <si>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</si>
  <si>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</si>
  <si>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</si>
  <si>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</si>
  <si>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</si>
  <si>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</si>
  <si>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</si>
  <si>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</si>
  <si>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</si>
  <si>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</si>
  <si>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</si>
  <si>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</si>
  <si>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</si>
  <si>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</si>
  <si>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</si>
  <si>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</si>
  <si>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</si>
  <si>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</si>
  <si>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</si>
  <si>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</si>
  <si>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</si>
  <si>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</si>
  <si>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</si>
  <si>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</si>
  <si>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</si>
  <si>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</si>
  <si>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</si>
  <si>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</si>
  <si>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</si>
  <si>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</si>
  <si>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</si>
  <si>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</si>
  <si>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</si>
  <si>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</si>
  <si>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</si>
  <si>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</si>
  <si>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</si>
  <si>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</si>
  <si>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</si>
  <si>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</si>
  <si>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</si>
  <si>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</si>
  <si>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</si>
  <si>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</si>
  <si>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</si>
  <si>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</si>
  <si>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</si>
  <si>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</si>
  <si>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</si>
  <si>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</si>
  <si>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</si>
  <si>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</si>
  <si>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</si>
  <si>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</si>
  <si>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</si>
  <si>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</si>
  <si>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</si>
  <si>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</si>
  <si>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</si>
  <si>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</si>
  <si>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</si>
  <si>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</si>
  <si>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</si>
  <si>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</si>
  <si>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</si>
  <si>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</si>
  <si>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</si>
  <si>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</si>
  <si>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</si>
  <si>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</si>
  <si>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</si>
  <si>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</si>
  <si>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</si>
  <si>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</si>
  <si>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</si>
  <si>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</si>
  <si>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</si>
  <si>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</si>
  <si>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</si>
  <si>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</si>
  <si>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</si>
  <si>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</si>
  <si>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</si>
  <si>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</si>
  <si>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</si>
  <si>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</si>
  <si>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</si>
  <si>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</si>
  <si>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</si>
  <si>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</si>
  <si>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</si>
  <si>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</si>
  <si>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</si>
  <si>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</si>
  <si>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</si>
  <si>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</si>
  <si>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</si>
  <si>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</si>
  <si>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</si>
  <si>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</si>
  <si>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</si>
  <si>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</si>
  <si>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</si>
  <si>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</si>
  <si>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</si>
  <si>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</si>
  <si>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</si>
  <si>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</si>
  <si>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</si>
  <si>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</si>
  <si>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</si>
  <si>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</si>
  <si>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</si>
  <si>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</si>
  <si>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</si>
  <si>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</si>
  <si>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</si>
  <si>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</si>
  <si>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</si>
  <si>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</si>
  <si>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</si>
  <si>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</si>
  <si>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</si>
  <si>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</si>
  <si>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</si>
  <si>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</si>
  <si>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</si>
  <si>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</si>
  <si>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</si>
  <si>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</si>
  <si>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</si>
  <si>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</si>
  <si>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</si>
  <si>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</si>
  <si>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</si>
  <si>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</si>
  <si>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</si>
  <si>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</si>
  <si>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</si>
  <si>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</si>
  <si>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</si>
  <si>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</si>
  <si>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</si>
  <si>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</si>
  <si>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</si>
  <si>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</si>
  <si>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</si>
  <si>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</si>
  <si>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</si>
  <si>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</si>
  <si>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</si>
  <si>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</si>
  <si>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</si>
  <si>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</si>
  <si>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</si>
  <si>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</si>
  <si>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</si>
  <si>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</si>
  <si>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</si>
  <si>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</si>
  <si>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</si>
  <si>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</si>
  <si>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</si>
  <si>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</si>
  <si>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</si>
  <si>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</si>
  <si>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</si>
  <si>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</si>
  <si>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</si>
  <si>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</si>
  <si>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</si>
  <si>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</si>
  <si>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</si>
  <si>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</si>
  <si>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</si>
  <si>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</si>
  <si>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</si>
  <si>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</si>
  <si>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</si>
  <si>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</si>
  <si>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</si>
  <si>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</si>
  <si>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</si>
  <si>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</si>
  <si>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</si>
  <si>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</si>
  <si>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</si>
  <si>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</si>
  <si>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</si>
  <si>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</si>
  <si>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</si>
  <si>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</si>
  <si>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</si>
  <si>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</si>
  <si>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</si>
  <si>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</si>
  <si>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</si>
  <si>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</si>
  <si>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</si>
  <si>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</si>
  <si>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</si>
  <si>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</si>
  <si>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</si>
  <si>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</si>
  <si>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</si>
  <si>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</si>
  <si>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</si>
  <si>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</si>
  <si>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</si>
  <si>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</si>
  <si>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</si>
  <si>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</si>
  <si>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</si>
  <si>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</si>
  <si>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</si>
  <si>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</si>
  <si>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</si>
  <si>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</si>
  <si>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</si>
  <si>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</si>
  <si>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</si>
  <si>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</si>
  <si>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</si>
  <si>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</si>
  <si>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</si>
  <si>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</si>
  <si>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</si>
  <si>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</si>
  <si>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</si>
  <si>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</si>
  <si>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</si>
  <si>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</si>
  <si>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</si>
  <si>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</si>
  <si>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</si>
  <si>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</si>
  <si>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</si>
  <si>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</si>
  <si>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</si>
  <si>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</si>
  <si>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</si>
  <si>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</si>
  <si>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</si>
  <si>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</si>
  <si>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</si>
  <si>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</si>
  <si>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</si>
  <si>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</si>
  <si>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</si>
  <si>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</si>
  <si>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</si>
  <si>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</si>
  <si>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</si>
  <si>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</si>
  <si>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</si>
  <si>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</si>
  <si>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</si>
  <si>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</si>
  <si>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</si>
  <si>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</si>
  <si>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</si>
  <si>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</si>
  <si>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</si>
  <si>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</si>
  <si>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</si>
  <si>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</si>
  <si>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</si>
  <si>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</si>
  <si>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</si>
  <si>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</si>
  <si>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</si>
  <si>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</si>
  <si>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</si>
  <si>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</si>
  <si>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</si>
  <si>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</si>
  <si>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</si>
  <si>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</si>
  <si>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</si>
  <si>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</si>
  <si>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</si>
  <si>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</si>
  <si>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</si>
  <si>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</si>
  <si>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</si>
  <si>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</si>
  <si>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</si>
  <si>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</si>
  <si>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</si>
  <si>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</si>
  <si>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</si>
  <si>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</si>
  <si>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</si>
  <si>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</si>
  <si>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</si>
  <si>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</si>
  <si>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</si>
  <si>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</si>
  <si>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</si>
  <si>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</si>
  <si>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</si>
  <si>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</si>
  <si>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</si>
  <si>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</si>
  <si>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</si>
  <si>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</si>
  <si>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</si>
  <si>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</si>
  <si>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</si>
  <si>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</si>
  <si>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</si>
  <si>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</si>
  <si>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</si>
  <si>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</si>
  <si>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</si>
  <si>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</si>
  <si>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</si>
  <si>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</si>
  <si>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</si>
  <si>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</si>
  <si>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</si>
  <si>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</si>
  <si>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</si>
  <si>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</si>
  <si>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</si>
  <si>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</si>
  <si>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</si>
  <si>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</si>
  <si>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</si>
  <si>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</si>
  <si>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</si>
  <si>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</si>
  <si>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</si>
  <si>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</si>
  <si>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</si>
  <si>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</si>
  <si>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</si>
  <si>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</si>
  <si>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</si>
  <si>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</si>
  <si>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</si>
  <si>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</si>
  <si>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</si>
  <si>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</si>
  <si>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</si>
  <si>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</si>
  <si>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</si>
  <si>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</si>
  <si>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</si>
  <si>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</si>
  <si>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</si>
  <si>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</si>
  <si>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</si>
  <si>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</si>
  <si>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</si>
  <si>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</si>
  <si>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</si>
  <si>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</si>
  <si>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</si>
  <si>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</si>
  <si>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</si>
  <si>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</si>
  <si>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</si>
  <si>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</si>
  <si>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</si>
  <si>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</si>
  <si>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</si>
  <si>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</si>
  <si>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</si>
  <si>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</si>
  <si>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</si>
  <si>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</si>
  <si>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</si>
  <si>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</si>
  <si>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</si>
  <si>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</si>
  <si>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</si>
  <si>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</si>
  <si>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</si>
  <si>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</si>
  <si>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</si>
  <si>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</si>
  <si>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</si>
  <si>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</si>
  <si>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</si>
  <si>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</si>
  <si>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</si>
  <si>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</si>
  <si>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</si>
  <si>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</si>
  <si>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</si>
  <si>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</si>
  <si>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</si>
  <si>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</si>
  <si>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</si>
  <si>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</si>
  <si>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</si>
  <si>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</si>
  <si>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</si>
  <si>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</si>
  <si>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</si>
  <si>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</si>
  <si>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</si>
  <si>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</si>
  <si>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</si>
  <si>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</si>
  <si>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</si>
  <si>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</si>
  <si>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</si>
  <si>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</si>
  <si>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</si>
  <si>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</si>
  <si>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</si>
  <si>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</si>
  <si>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</si>
  <si>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</si>
  <si>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</si>
  <si>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</si>
  <si>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</si>
  <si>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</si>
  <si>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</si>
  <si>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</si>
  <si>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</si>
  <si>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</si>
  <si>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</si>
  <si>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</si>
  <si>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</si>
  <si>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</si>
  <si>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</si>
  <si>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</si>
  <si>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</si>
  <si>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</si>
  <si>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</si>
  <si>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</si>
  <si>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</si>
  <si>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</si>
  <si>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</si>
  <si>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</si>
  <si>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</si>
  <si>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</si>
  <si>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</si>
  <si>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</si>
  <si>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</si>
  <si>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</si>
  <si>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</si>
  <si>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</si>
  <si>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</si>
  <si>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</si>
  <si>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</si>
  <si>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</si>
  <si>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</si>
  <si>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</si>
  <si>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</si>
  <si>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</si>
  <si>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</si>
  <si>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</si>
  <si>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</si>
  <si>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</si>
  <si>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</si>
  <si>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</si>
  <si>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</si>
  <si>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</si>
  <si>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</si>
  <si>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</si>
  <si>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</si>
  <si>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</si>
  <si>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</si>
  <si>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</si>
  <si>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</si>
  <si>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</si>
  <si>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</si>
  <si>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</si>
  <si>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</si>
  <si>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</si>
  <si>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</si>
  <si>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</si>
  <si>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</si>
  <si>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</si>
  <si>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</si>
  <si>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</si>
  <si>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</si>
  <si>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</si>
  <si>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</si>
  <si>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</si>
  <si>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</si>
  <si>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</si>
  <si>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</si>
  <si>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</si>
  <si>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</si>
  <si>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</si>
  <si>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</si>
  <si>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</si>
  <si>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</si>
  <si>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</si>
  <si>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</si>
  <si>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</si>
  <si>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</si>
  <si>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</si>
  <si>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</si>
  <si>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</si>
  <si>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</si>
  <si>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</si>
  <si>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</si>
  <si>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</si>
  <si>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</si>
  <si>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</si>
  <si>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</si>
  <si>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</si>
  <si>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</si>
  <si>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</si>
  <si>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</si>
  <si>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</si>
  <si>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</si>
  <si>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</si>
  <si>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</si>
  <si>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</si>
  <si>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</si>
  <si>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</si>
  <si>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</si>
  <si>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</si>
  <si>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</si>
  <si>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</si>
  <si>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</si>
  <si>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</si>
  <si>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</si>
  <si>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</si>
  <si>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</si>
  <si>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</si>
  <si>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</si>
  <si>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</si>
  <si>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</si>
  <si>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</si>
  <si>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</si>
  <si>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</si>
  <si>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</si>
  <si>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</si>
  <si>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</si>
  <si>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</si>
  <si>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</si>
  <si>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</si>
  <si>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</si>
  <si>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</si>
  <si>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</si>
  <si>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</si>
  <si>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</si>
  <si>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</si>
  <si>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</si>
  <si>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</si>
  <si>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</si>
  <si>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</si>
  <si>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</si>
  <si>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</si>
  <si>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</si>
  <si>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</si>
  <si>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</si>
  <si>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</si>
  <si>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</si>
  <si>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</si>
  <si>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</si>
  <si>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</si>
  <si>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</si>
  <si>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</si>
  <si>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</si>
  <si>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</si>
  <si>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</si>
  <si>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</si>
  <si>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</si>
  <si>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</si>
  <si>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</si>
  <si>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</si>
  <si>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</si>
  <si>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</si>
  <si>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</si>
  <si>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</si>
  <si>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</si>
  <si>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</si>
  <si>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</si>
  <si>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</si>
  <si>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</si>
  <si>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</si>
  <si>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</si>
  <si>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</si>
  <si>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</si>
  <si>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</si>
  <si>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</si>
  <si>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</si>
  <si>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</si>
  <si>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</si>
  <si>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</si>
  <si>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</si>
  <si>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</si>
  <si>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</si>
  <si>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</si>
  <si>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</si>
  <si>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</si>
  <si>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</si>
  <si>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</si>
  <si>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</si>
  <si>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</si>
  <si>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</si>
  <si>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</si>
  <si>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</si>
  <si>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</si>
  <si>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</si>
  <si>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</si>
  <si>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</si>
  <si>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</si>
  <si>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</si>
  <si>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</si>
  <si>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</si>
  <si>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</si>
  <si>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</si>
  <si>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</si>
  <si>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</si>
  <si>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</si>
  <si>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</si>
  <si>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</si>
  <si>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</si>
  <si>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</si>
  <si>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</si>
  <si>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</si>
  <si>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</si>
  <si>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</si>
  <si>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</si>
  <si>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</si>
  <si>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</si>
  <si>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</si>
  <si>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</si>
  <si>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</si>
  <si>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</si>
  <si>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</si>
  <si>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</si>
  <si>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</si>
  <si>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</si>
  <si>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</si>
  <si>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</si>
  <si>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</si>
  <si>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</si>
  <si>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</si>
  <si>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</si>
  <si>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</si>
  <si>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</si>
  <si>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</si>
  <si>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</si>
  <si>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</si>
  <si>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</si>
  <si>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</si>
  <si>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</si>
  <si>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</si>
  <si>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</si>
  <si>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</si>
  <si>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</si>
  <si>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</si>
  <si>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</si>
  <si>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</si>
  <si>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</si>
  <si>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</si>
  <si>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</si>
  <si>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</si>
  <si>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</si>
  <si>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</si>
  <si>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</si>
  <si>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</si>
  <si>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</si>
  <si>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</si>
  <si>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</si>
  <si>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</si>
  <si>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</si>
  <si>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</si>
  <si>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</si>
  <si>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</si>
  <si>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</si>
  <si>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</si>
  <si>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</si>
  <si>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</si>
  <si>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</si>
  <si>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</si>
  <si>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</si>
  <si>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</si>
  <si>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</si>
  <si>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</si>
  <si>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</si>
  <si>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</si>
  <si>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</si>
  <si>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</si>
  <si>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</si>
  <si>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</si>
  <si>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</si>
  <si>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</si>
  <si>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</si>
  <si>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</si>
  <si>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</si>
  <si>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</si>
  <si>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</si>
  <si>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</si>
  <si>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</si>
  <si>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</si>
  <si>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</si>
  <si>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</si>
  <si>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</si>
  <si>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</si>
  <si>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</si>
  <si>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</si>
  <si>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</si>
  <si>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</si>
  <si>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</si>
  <si>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</si>
  <si>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</si>
  <si>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</si>
  <si>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</si>
  <si>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</si>
  <si>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</si>
  <si>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</si>
  <si>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</si>
  <si>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</si>
  <si>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</si>
  <si>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</si>
  <si>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</si>
  <si>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</si>
  <si>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</si>
  <si>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</si>
  <si>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</si>
  <si>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</si>
  <si>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</si>
  <si>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</si>
  <si>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</si>
  <si>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</si>
  <si>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</si>
  <si>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</si>
  <si>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</si>
  <si>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</si>
  <si>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</si>
  <si>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</si>
  <si>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</si>
  <si>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</si>
  <si>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</si>
  <si>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</si>
  <si>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</si>
  <si>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</si>
  <si>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</si>
  <si>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</si>
  <si>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</si>
  <si>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</si>
  <si>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</si>
  <si>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</si>
  <si>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</si>
  <si>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</si>
  <si>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</si>
  <si>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</si>
  <si>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</si>
  <si>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</si>
  <si>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</si>
  <si>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</si>
  <si>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</si>
  <si>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</si>
  <si>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</si>
  <si>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</si>
  <si>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</si>
  <si>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</si>
  <si>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</si>
  <si>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</si>
  <si>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</si>
  <si>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</si>
  <si>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</si>
  <si>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</si>
  <si>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</si>
  <si>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</si>
  <si>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</si>
  <si>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</si>
  <si>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</si>
  <si>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</si>
  <si>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</si>
  <si>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</si>
  <si>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</si>
  <si>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</si>
  <si>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</si>
  <si>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</si>
  <si>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</si>
  <si>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</si>
  <si>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</si>
  <si>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</si>
  <si>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</si>
  <si>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</si>
  <si>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</si>
  <si>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</si>
  <si>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</si>
  <si>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</si>
  <si>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</si>
  <si>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</si>
  <si>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</si>
  <si>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</si>
  <si>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</si>
  <si>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</si>
  <si>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</si>
  <si>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</si>
  <si>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</si>
  <si>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</si>
  <si>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</si>
  <si>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</si>
  <si>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</si>
  <si>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</si>
  <si>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</si>
  <si>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</si>
  <si>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</si>
  <si>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</si>
  <si>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</si>
  <si>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</si>
  <si>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</si>
  <si>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</si>
  <si>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</si>
  <si>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</si>
  <si>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</si>
  <si>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</si>
  <si>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</si>
  <si>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</si>
  <si>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</si>
  <si>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</si>
  <si>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</si>
  <si>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</si>
  <si>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</si>
  <si>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</si>
  <si>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</si>
  <si>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</si>
  <si>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</si>
  <si>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</si>
  <si>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</si>
  <si>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</si>
  <si>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</si>
  <si>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</si>
  <si>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</si>
  <si>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</si>
  <si>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</si>
  <si>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</si>
  <si>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</si>
  <si>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</si>
  <si>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</si>
  <si>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</si>
  <si>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</si>
  <si>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</si>
  <si>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</si>
  <si>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</si>
  <si>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</si>
  <si>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</si>
  <si>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</si>
  <si>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</si>
  <si>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</si>
  <si>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</si>
  <si>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</si>
  <si>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</si>
  <si>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</si>
  <si>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</si>
  <si>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</si>
  <si>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</si>
  <si>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</si>
  <si>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</si>
  <si>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</si>
  <si>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</si>
  <si>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</si>
  <si>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</si>
  <si>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</si>
  <si>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</si>
  <si>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</si>
  <si>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</si>
  <si>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</si>
  <si>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</si>
  <si>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</si>
  <si>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</si>
  <si>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</si>
  <si>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</si>
  <si>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</si>
  <si>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</si>
  <si>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</si>
  <si>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</si>
  <si>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</si>
  <si>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</si>
  <si>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</si>
  <si>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</si>
  <si>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</si>
  <si>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</si>
  <si>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</si>
  <si>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</si>
  <si>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</si>
  <si>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</si>
  <si>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</si>
  <si>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</si>
  <si>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</si>
  <si>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</si>
  <si>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</si>
  <si>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</si>
  <si>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</si>
  <si>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</si>
  <si>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</si>
  <si>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</si>
  <si>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</si>
  <si>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</si>
  <si>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</si>
  <si>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</si>
  <si>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</si>
  <si>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</si>
  <si>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</si>
  <si>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</si>
  <si>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</si>
  <si>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</si>
  <si>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</si>
  <si>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</si>
  <si>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</si>
  <si>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</si>
  <si>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</si>
  <si>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</si>
  <si>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</si>
  <si>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</si>
  <si>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</si>
  <si>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</si>
  <si>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</si>
  <si>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</si>
  <si>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</si>
  <si>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</si>
  <si>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</si>
  <si>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</si>
  <si>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</si>
  <si>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</si>
  <si>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</si>
  <si>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</si>
  <si>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</si>
  <si>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</si>
  <si>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</si>
  <si>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</si>
  <si>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</si>
  <si>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</si>
  <si>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</si>
  <si>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</si>
  <si>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</si>
  <si>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</si>
  <si>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</si>
  <si>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</si>
  <si>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</si>
  <si>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</si>
  <si>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</si>
  <si>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</si>
  <si>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</si>
  <si>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</si>
  <si>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</si>
  <si>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</si>
  <si>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</si>
  <si>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</si>
  <si>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</si>
  <si>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</si>
  <si>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</si>
  <si>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</si>
  <si>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</si>
  <si>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</si>
  <si>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</si>
  <si>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</si>
  <si>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</si>
  <si>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</si>
  <si>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</si>
  <si>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</si>
  <si>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</si>
  <si>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</si>
  <si>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</si>
  <si>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</si>
  <si>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</si>
  <si>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</si>
  <si>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</si>
  <si>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</si>
  <si>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</si>
  <si>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</si>
  <si>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</si>
  <si>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</si>
  <si>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</si>
  <si>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</si>
  <si>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</si>
  <si>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</si>
  <si>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</si>
  <si>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</si>
  <si>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</si>
  <si>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</si>
  <si>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</si>
  <si>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</si>
  <si>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</si>
  <si>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</si>
  <si>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</si>
  <si>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</si>
  <si>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</si>
  <si>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</si>
  <si>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</si>
  <si>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</si>
  <si>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</si>
  <si>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</si>
  <si>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</si>
  <si>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</si>
  <si>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</si>
  <si>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</si>
  <si>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</si>
  <si>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</si>
  <si>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</si>
  <si>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</si>
  <si>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</si>
  <si>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</si>
  <si>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</si>
  <si>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</si>
  <si>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</si>
  <si>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</si>
  <si>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</si>
  <si>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</si>
  <si>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</si>
  <si>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</si>
  <si>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</si>
  <si>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</si>
  <si>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</si>
  <si>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</si>
  <si>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</si>
  <si>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</si>
  <si>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</si>
  <si>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</si>
  <si>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</si>
  <si>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</si>
  <si>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</si>
  <si>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</si>
  <si>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</si>
  <si>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</si>
  <si>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</si>
  <si>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</si>
  <si>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</si>
  <si>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</si>
  <si>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</si>
  <si>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</si>
  <si>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</si>
  <si>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</si>
  <si>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</si>
  <si>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</si>
  <si>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</si>
  <si>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</si>
  <si>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</si>
  <si>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</si>
  <si>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</si>
  <si>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</si>
  <si>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</si>
  <si>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</si>
  <si>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</si>
  <si>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</si>
  <si>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</si>
  <si>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</si>
  <si>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</si>
  <si>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</si>
  <si>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</si>
  <si>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</si>
  <si>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</si>
  <si>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</si>
  <si>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</si>
  <si>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</si>
  <si>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</si>
  <si>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</si>
  <si>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</si>
  <si>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</si>
  <si>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</si>
  <si>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</si>
  <si>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</si>
  <si>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</si>
  <si>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</si>
  <si>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</si>
  <si>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</si>
  <si>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</si>
  <si>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</si>
  <si>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</si>
  <si>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</si>
  <si>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</si>
  <si>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</si>
  <si>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</si>
  <si>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</si>
  <si>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</si>
  <si>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</si>
  <si>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</si>
  <si>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</si>
  <si>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</si>
  <si>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</si>
  <si>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</si>
  <si>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</si>
  <si>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</si>
  <si>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</si>
  <si>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</si>
  <si>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</si>
  <si>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</si>
  <si>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</si>
  <si>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</si>
  <si>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</si>
  <si>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</si>
  <si>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</si>
  <si>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</si>
  <si>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</si>
  <si>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</si>
  <si>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</si>
  <si>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</si>
  <si>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</si>
  <si>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</si>
  <si>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</si>
  <si>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</si>
  <si>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</si>
  <si>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</si>
  <si>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</si>
  <si>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</si>
  <si>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</si>
  <si>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</si>
  <si>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</si>
  <si>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</si>
  <si>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</si>
  <si>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</si>
  <si>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</si>
  <si>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</si>
  <si>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</si>
  <si>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</si>
  <si>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</si>
  <si>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</si>
  <si>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</si>
  <si>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</si>
  <si>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</si>
  <si>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</si>
  <si>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</si>
  <si>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</si>
  <si>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</si>
  <si>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</si>
  <si>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</si>
  <si>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</si>
  <si>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</si>
  <si>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</si>
  <si>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</si>
  <si>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</si>
  <si>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</si>
  <si>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</si>
  <si>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</si>
  <si>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</si>
  <si>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</si>
  <si>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</si>
  <si>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</si>
  <si>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</si>
  <si>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</si>
  <si>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</si>
  <si>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</si>
  <si>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</si>
  <si>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</si>
  <si>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</si>
  <si>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</si>
  <si>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</si>
  <si>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</si>
  <si>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</si>
  <si>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</si>
  <si>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</si>
  <si>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</si>
  <si>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</si>
  <si>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</si>
  <si>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</si>
  <si>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</si>
  <si>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</si>
  <si>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</si>
  <si>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</si>
  <si>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</si>
  <si>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</si>
  <si>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</si>
  <si>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</si>
  <si>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</si>
  <si>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</si>
  <si>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</si>
  <si>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</si>
  <si>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</si>
  <si>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</si>
  <si>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</si>
  <si>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</si>
  <si>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</si>
  <si>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</si>
  <si>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</si>
  <si>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</si>
  <si>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</si>
  <si>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</si>
  <si>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</si>
  <si>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</si>
  <si>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</si>
  <si>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</si>
  <si>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</si>
  <si>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</si>
  <si>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</si>
  <si>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</si>
  <si>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</si>
  <si>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</si>
  <si>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</si>
  <si>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</si>
  <si>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</si>
  <si>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</si>
  <si>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</si>
  <si>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</si>
  <si>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</si>
  <si>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</si>
  <si>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</si>
  <si>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</si>
  <si>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</si>
  <si>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</si>
  <si>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</si>
  <si>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</si>
  <si>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</si>
  <si>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</si>
  <si>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</si>
  <si>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</si>
  <si>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</si>
  <si>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</si>
  <si>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</si>
  <si>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</si>
  <si>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</si>
  <si>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</si>
  <si>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</si>
  <si>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</si>
  <si>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</si>
  <si>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</si>
  <si>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</si>
  <si>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</si>
  <si>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</si>
  <si>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</si>
  <si>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</si>
  <si>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</si>
  <si>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</si>
  <si>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</si>
  <si>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</si>
  <si>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</si>
  <si>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</si>
  <si>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</si>
  <si>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</si>
  <si>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</si>
  <si>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</si>
  <si>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</si>
  <si>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</si>
  <si>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</si>
  <si>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</si>
  <si>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</si>
  <si>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</si>
  <si>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</si>
  <si>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</si>
  <si>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</si>
  <si>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</si>
  <si>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</si>
  <si>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</si>
  <si>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</si>
  <si>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</si>
  <si>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</si>
  <si>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</si>
  <si>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</si>
  <si>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</si>
  <si>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</si>
  <si>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</si>
  <si>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</si>
  <si>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</si>
  <si>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</si>
  <si>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</si>
  <si>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</si>
  <si>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</si>
  <si>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</si>
  <si>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</si>
  <si>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</si>
  <si>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</si>
  <si>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</si>
  <si>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</si>
  <si>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</si>
  <si>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</si>
  <si>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</si>
  <si>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</si>
  <si>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</si>
  <si>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</si>
  <si>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</si>
  <si>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</si>
  <si>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</si>
  <si>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</si>
  <si>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</si>
  <si>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</si>
  <si>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</si>
  <si>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</si>
  <si>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</si>
  <si>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</si>
  <si>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</si>
  <si>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</si>
  <si>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</si>
  <si>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</si>
  <si>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</si>
  <si>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</si>
  <si>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</si>
  <si>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</si>
  <si>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</si>
  <si>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</si>
  <si>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</si>
  <si>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</si>
  <si>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</si>
  <si>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</si>
  <si>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</si>
  <si>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</si>
  <si>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</si>
  <si>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</si>
  <si>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</si>
  <si>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</si>
  <si>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</si>
  <si>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</si>
  <si>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</si>
  <si>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</si>
  <si>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</si>
  <si>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</si>
  <si>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</si>
  <si>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</si>
  <si>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</si>
  <si>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</si>
  <si>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</si>
  <si>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</si>
  <si>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</si>
  <si>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</si>
  <si>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</si>
  <si>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</si>
  <si>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</si>
  <si>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</si>
  <si>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</si>
  <si>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</si>
  <si>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</si>
  <si>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</si>
  <si>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</si>
  <si>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</si>
  <si>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</si>
  <si>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</si>
  <si>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</si>
  <si>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</si>
  <si>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</si>
  <si>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</si>
  <si>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</si>
  <si>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</si>
  <si>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</si>
  <si>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</si>
  <si>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</si>
  <si>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</si>
  <si>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</si>
  <si>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</si>
  <si>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</si>
  <si>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</si>
  <si>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</si>
  <si>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</si>
  <si>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</si>
  <si>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</si>
  <si>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</si>
  <si>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</si>
  <si>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</si>
  <si>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</si>
  <si>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</si>
  <si>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</si>
  <si>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</si>
  <si>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</si>
  <si>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</si>
  <si>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</si>
  <si>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</si>
  <si>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</si>
  <si>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</si>
  <si>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</si>
  <si>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</si>
  <si>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</si>
  <si>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</si>
  <si>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</si>
  <si>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</si>
  <si>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</si>
  <si>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</si>
  <si>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</si>
  <si>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</si>
  <si>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</si>
  <si>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</si>
  <si>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</si>
  <si>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</si>
  <si>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</si>
  <si>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</si>
  <si>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</si>
  <si>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</si>
  <si>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</si>
  <si>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</si>
  <si>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</si>
  <si>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</si>
  <si>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</si>
  <si>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</si>
  <si>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</si>
  <si>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</si>
  <si>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</si>
  <si>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</si>
  <si>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</si>
  <si>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</si>
  <si>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</si>
  <si>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</si>
  <si>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</si>
  <si>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</si>
  <si>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</si>
  <si>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</si>
  <si>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</si>
  <si>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</si>
  <si>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</si>
  <si>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</si>
  <si>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</si>
  <si>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</si>
  <si>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</si>
  <si>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</si>
  <si>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</si>
  <si>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</si>
  <si>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</si>
  <si>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</si>
  <si>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</si>
  <si>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</si>
  <si>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</si>
  <si>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</si>
  <si>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</si>
  <si>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</si>
  <si>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</si>
  <si>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</si>
  <si>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</si>
  <si>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</si>
  <si>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</si>
  <si>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</si>
  <si>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</si>
  <si>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</si>
  <si>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</si>
  <si>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</si>
  <si>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</si>
  <si>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</si>
  <si>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</si>
  <si>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</si>
  <si>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</si>
  <si>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</si>
  <si>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</si>
  <si>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</si>
  <si>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</si>
  <si>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</si>
  <si>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</si>
  <si>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</si>
  <si>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</si>
  <si>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</si>
  <si>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</si>
  <si>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</si>
  <si>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</si>
  <si>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</si>
  <si>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</si>
  <si>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</si>
  <si>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</si>
  <si>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</si>
  <si>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</si>
  <si>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</si>
  <si>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</si>
  <si>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</si>
  <si>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</si>
  <si>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</si>
  <si>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</si>
  <si>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</si>
  <si>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</si>
  <si>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</si>
  <si>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</si>
  <si>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</si>
  <si>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</si>
  <si>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</si>
  <si>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</si>
  <si>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</si>
  <si>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</si>
  <si>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</si>
  <si>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</si>
  <si>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</si>
  <si>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</si>
  <si>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</si>
  <si>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</si>
  <si>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</si>
  <si>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</si>
  <si>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</si>
  <si>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</si>
  <si>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</si>
  <si>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</si>
  <si>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</si>
  <si>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</si>
  <si>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</si>
  <si>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</si>
  <si>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</si>
  <si>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</si>
  <si>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</si>
  <si>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</si>
  <si>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</si>
  <si>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</si>
  <si>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</si>
  <si>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</si>
  <si>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</si>
  <si>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</si>
  <si>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</si>
  <si>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</si>
  <si>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</si>
  <si>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</si>
  <si>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</si>
  <si>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</si>
  <si>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</si>
  <si>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</si>
  <si>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</si>
  <si>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</si>
  <si>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</si>
  <si>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</si>
  <si>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</si>
  <si>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</si>
  <si>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</si>
  <si>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</si>
  <si>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</si>
  <si>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</si>
  <si>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</si>
  <si>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</si>
  <si>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</si>
  <si>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</si>
  <si>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</si>
  <si>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</si>
  <si>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</si>
  <si>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</si>
  <si>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</si>
  <si>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</si>
  <si>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</si>
  <si>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</si>
  <si>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</si>
  <si>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</si>
  <si>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</si>
  <si>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</si>
  <si>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</si>
  <si>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</si>
  <si>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</si>
  <si>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</si>
  <si>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</si>
  <si>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</si>
  <si>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</si>
  <si>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</si>
  <si>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</si>
  <si>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</si>
  <si>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</si>
  <si>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</si>
  <si>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</si>
  <si>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</si>
  <si>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</si>
  <si>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</si>
  <si>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</si>
  <si>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</si>
  <si>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</si>
  <si>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</si>
  <si>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</si>
  <si>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</si>
  <si>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</si>
  <si>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</si>
  <si>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</si>
  <si>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</si>
  <si>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</si>
  <si>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</si>
  <si>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</si>
  <si>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</si>
  <si>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</si>
  <si>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</si>
  <si>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</si>
  <si>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</si>
  <si>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</si>
  <si>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</si>
  <si>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</si>
  <si>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</si>
  <si>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</si>
  <si>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</si>
  <si>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</si>
  <si>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</si>
  <si>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</si>
  <si>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</si>
  <si>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</si>
  <si>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</si>
  <si>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</si>
  <si>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</si>
  <si>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</si>
  <si>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</si>
  <si>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</si>
  <si>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</si>
  <si>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</si>
  <si>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</si>
  <si>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</si>
  <si>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</si>
  <si>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</si>
  <si>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</si>
  <si>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</si>
  <si>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</si>
  <si>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</si>
  <si>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</si>
  <si>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</si>
  <si>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</si>
  <si>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</si>
  <si>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</si>
  <si>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</si>
  <si>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</si>
  <si>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</si>
  <si>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</si>
  <si>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</si>
  <si>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</si>
  <si>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</si>
  <si>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</si>
  <si>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</si>
  <si>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</si>
  <si>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</si>
  <si>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</si>
  <si>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</si>
  <si>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</si>
  <si>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</si>
  <si>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</si>
  <si>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</si>
  <si>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</si>
  <si>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</si>
  <si>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</si>
  <si>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</si>
  <si>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</si>
  <si>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</si>
  <si>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</si>
  <si>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</si>
  <si>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</si>
  <si>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</si>
  <si>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</si>
  <si>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</si>
  <si>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</si>
  <si>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</si>
  <si>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</si>
  <si>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</si>
  <si>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</si>
  <si>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</si>
  <si>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</si>
  <si>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</si>
  <si>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</si>
  <si>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</si>
  <si>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</si>
  <si>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</si>
  <si>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</si>
  <si>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</si>
  <si>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</si>
  <si>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</si>
  <si>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</si>
  <si>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</si>
  <si>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</si>
  <si>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</si>
  <si>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</si>
  <si>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</si>
  <si>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</si>
  <si>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</si>
  <si>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</si>
  <si>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</si>
  <si>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</si>
  <si>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</si>
  <si>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</si>
  <si>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</si>
  <si>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</si>
  <si>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</si>
  <si>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</si>
  <si>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</si>
  <si>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</si>
  <si>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</si>
  <si>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</si>
  <si>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</si>
  <si>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</si>
  <si>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</si>
  <si>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</si>
  <si>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</si>
  <si>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</si>
  <si>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</si>
  <si>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</si>
  <si>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</si>
  <si>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</si>
  <si>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</si>
  <si>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</si>
  <si>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</si>
  <si>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</si>
  <si>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</si>
  <si>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</si>
  <si>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</si>
  <si>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</si>
  <si>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</si>
  <si>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</si>
  <si>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</si>
  <si>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</si>
  <si>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</si>
  <si>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</si>
  <si>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</si>
  <si>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</si>
  <si>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</si>
  <si>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</si>
  <si>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</si>
  <si>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</si>
  <si>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</si>
  <si>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</si>
  <si>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</si>
  <si>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</si>
  <si>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</si>
  <si>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</si>
  <si>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</si>
  <si>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</si>
  <si>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</si>
  <si>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</si>
  <si>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</si>
  <si>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</si>
  <si>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</si>
  <si>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</si>
  <si>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</si>
  <si>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</si>
  <si>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</si>
  <si>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</si>
  <si>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</si>
  <si>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</si>
  <si>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</si>
  <si>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</si>
  <si>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</si>
  <si>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</si>
  <si>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</si>
  <si>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</si>
  <si>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</si>
  <si>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</si>
  <si>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</si>
  <si>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</si>
  <si>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</si>
  <si>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</si>
  <si>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</si>
  <si>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</si>
  <si>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</si>
  <si>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</si>
  <si>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</si>
  <si>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</si>
  <si>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</si>
  <si>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</si>
  <si>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</si>
  <si>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</si>
  <si>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</si>
  <si>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</si>
  <si>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</si>
  <si>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</si>
  <si>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</si>
  <si>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</si>
  <si>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</si>
  <si>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</si>
  <si>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</si>
  <si>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</si>
  <si>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</si>
  <si>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</si>
  <si>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</si>
  <si>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</si>
  <si>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</si>
  <si>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</si>
  <si>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</si>
  <si>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</si>
  <si>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</si>
  <si>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</si>
  <si>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</si>
  <si>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</si>
  <si>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</si>
  <si>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</si>
  <si>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</si>
  <si>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</si>
  <si>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</si>
  <si>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</si>
  <si>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</si>
  <si>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</si>
  <si>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</si>
  <si>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</si>
  <si>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</si>
  <si>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</si>
  <si>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</si>
  <si>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</si>
  <si>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</si>
  <si>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</si>
  <si>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</si>
  <si>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</si>
  <si>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</si>
  <si>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</si>
  <si>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</si>
  <si>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</si>
  <si>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</si>
  <si>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</si>
  <si>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</si>
  <si>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</si>
  <si>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</si>
  <si>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</si>
  <si>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</si>
  <si>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</si>
  <si>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</si>
  <si>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</si>
  <si>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</si>
  <si>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</si>
  <si>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</si>
  <si>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</si>
  <si>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</si>
  <si>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</si>
  <si>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</si>
  <si>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</si>
  <si>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</si>
  <si>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</si>
  <si>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</si>
  <si>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</si>
  <si>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</si>
  <si>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</si>
  <si>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</si>
  <si>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</si>
  <si>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</si>
  <si>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</si>
  <si>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</si>
  <si>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</si>
  <si>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</si>
  <si>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</si>
  <si>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</si>
  <si>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</si>
  <si>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</si>
  <si>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</si>
  <si>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</si>
  <si>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</si>
  <si>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</si>
  <si>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</si>
  <si>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</si>
  <si>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</si>
  <si>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</si>
  <si>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</si>
  <si>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</si>
  <si>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</si>
  <si>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</si>
  <si>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</si>
  <si>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</si>
  <si>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</si>
  <si>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</si>
  <si>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</si>
  <si>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</si>
  <si>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</si>
  <si>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</si>
  <si>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</si>
  <si>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</si>
  <si>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</si>
  <si>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</si>
  <si>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</si>
  <si>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</si>
  <si>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</si>
  <si>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</si>
  <si>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</si>
  <si>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</si>
  <si>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</si>
  <si>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</si>
  <si>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</si>
  <si>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</si>
  <si>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</si>
  <si>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</si>
  <si>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</si>
  <si>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</si>
  <si>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</si>
  <si>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</si>
  <si>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</si>
  <si>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</si>
  <si>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</si>
  <si>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</si>
  <si>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</si>
  <si>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</si>
  <si>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</si>
  <si>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</si>
  <si>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</si>
  <si>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</si>
  <si>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</si>
  <si>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</si>
  <si>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</si>
  <si>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</si>
  <si>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</si>
  <si>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</si>
  <si>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</si>
  <si>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</si>
  <si>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</si>
  <si>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</si>
  <si>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</si>
  <si>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</si>
  <si>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</si>
  <si>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</si>
  <si>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</si>
  <si>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</si>
  <si>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</si>
  <si>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</si>
  <si>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</si>
  <si>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</si>
  <si>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</si>
  <si>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</si>
  <si>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</si>
  <si>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</si>
  <si>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</si>
  <si>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</si>
  <si>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</si>
  <si>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</si>
  <si>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</si>
  <si>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</si>
  <si>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</si>
  <si>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</si>
  <si>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</si>
  <si>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</si>
  <si>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</si>
  <si>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</si>
  <si>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</si>
  <si>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</si>
  <si>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</si>
  <si>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</si>
  <si>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</si>
  <si>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</si>
  <si>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</si>
  <si>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</si>
  <si>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</si>
  <si>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</si>
  <si>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</si>
  <si>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</si>
  <si>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</si>
  <si>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</si>
  <si>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</si>
  <si>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</si>
  <si>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</si>
  <si>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</si>
  <si>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</si>
  <si>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</si>
  <si>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</si>
  <si>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</si>
  <si>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</si>
  <si>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</si>
  <si>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</si>
  <si>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</si>
  <si>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</si>
  <si>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</si>
  <si>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</si>
  <si>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</si>
  <si>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</si>
  <si>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</si>
  <si>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</si>
  <si>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</si>
  <si>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</si>
  <si>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</si>
  <si>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</si>
  <si>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</si>
  <si>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</si>
  <si>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</si>
  <si>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</si>
  <si>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</si>
  <si>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</si>
  <si>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</si>
  <si>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</si>
  <si>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</si>
  <si>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</si>
  <si>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</si>
  <si>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</si>
  <si>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</si>
  <si>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</si>
  <si>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</si>
  <si>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</si>
  <si>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</si>
  <si>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</si>
  <si>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</si>
  <si>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</si>
  <si>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PCM-20251030-00001418</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</si>
  <si>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</si>
  <si>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</si>
  <si>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</si>
  <si>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</si>
  <si>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</si>
  <si>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</si>
  <si>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</si>
  <si>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PCM-20251030-00001340</t>
  </si>
  <si>
    <t>Emergency</t>
  </si>
  <si>
    <t xml:space="preserve">Sceco blackout at muzdalifa area and Teams checking ths sites one by one </t>
  </si>
  <si>
    <t xml:space="preserve">TT-20251030-01309 , witing for separate TT </t>
  </si>
  <si>
    <t xml:space="preserve">EM Team need 10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</si>
</sst>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4" totalsRowShown="0" headerRowDxfId="174" dataDxfId="173" headerRowBorderDxfId="171" tableBorderDxfId="172" totalsRowBorderDxfId="170">
  <autoFilter ref="A1:L13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7" totalsRowShown="0" headerRowDxfId="48" dataDxfId="47" headerRowBorderDxfId="45" tableBorderDxfId="46" totalsRowBorderDxfId="44">
  <autoFilter ref="A1:L14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0" totalsRowShown="0" headerRowDxfId="31" dataDxfId="30" headerRowBorderDxfId="28" tableBorderDxfId="29">
  <autoFilter ref="A1:L40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4"/>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297.77754270833248</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45960.725968634259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45960.725968634259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45960.725968634259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45960.725968634259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45960.725968634259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45960.725968634259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45960.725968634259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80"/>
      <c r="E10" s="135"/>
      <c r="F10" s="136"/>
      <c r="G10" s="137">
        <f ca="1">IFERROR(NOW()-F10,"")</f>
        <v>45960.725968634259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45960.725968634259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45960.725968634259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45960.725968634259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45960.725968634259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45960.725968634259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45960.725968634259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45960.725968634259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45960.725968634259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45960.725968634259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45960.725968634259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45960.725968634259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45960.725968634259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45960.725968634259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45960.725968634259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45960.725968634259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45960.725968634259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45960.725968634259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45960.725968634259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45960.725968634259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45960.725968634259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45960.725968634259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45960.725968634259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45960.725968634259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45960.725968634259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45960.725968634259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45960.725968634259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45960.725968634259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45960.725968634259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45960.725968634259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45960.725968634259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45960.725968634259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45960.725968634259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45960.725968634259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45960.725968634259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45960.725968634259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45960.725968634259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45960.725968634259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45960.725968634259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45960.725968634259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45960.725968634259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45960.725968634259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45960.725968634259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45960.725968634259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45960.725968634259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45960.725968634259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45960.725968634259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45960.725968634259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45960.725968634259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45960.725968634259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45960.725968634259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45960.725968634259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45960.725968634259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45960.725968634259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45960.725968634259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45960.725968634259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45960.725968634259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45960.725968634259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45960.725968634259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45960.725968634259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45960.725968634259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45960.725968634259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45960.725968634259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45960.725968634259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45960.725968634259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45960.725968634259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45960.725968634259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45960.725968634259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45960.725968634259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45960.725968634259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45960.725968634259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45960.725968634259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45960.725968634259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45960.725968634259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45960.725968634259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45960.725968634259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45960.725968634259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45960.725968634259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45960.725968634259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45960.725968634259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45960.725968634259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45960.725968634259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45960.725968634259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45960.725968634259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45960.725968634259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45960.725968634259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45960.725968634259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45960.725968634259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45960.725968634259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45960.725968634259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45960.725968634259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45960.725968634259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45960.725968634259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45960.725968634259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45960.725968634259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45960.725968634259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45960.725968634259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45960.725968634259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45960.725968634259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45960.725968634259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45960.725968634259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45960.725968634259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45960.725968634259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45960.725968634259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45960.725968634259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45960.725968634259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45960.725968634259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45960.725968634259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45960.725968634259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45960.725968634259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45960.725968634259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45960.725968634259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45960.725968634259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45960.725968634259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45960.725968634259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45960.725968634259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45960.725968634259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45960.725968634259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45960.725968634259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45960.725968634259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45960.725968634259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45960.725968634259</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45960.725968634259</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45960.725968634259</v>
      </c>
      <c r="H133" s="136"/>
      <c r="I133" s="134" t="str">
        <f>IFERROR(VLOOKUP(D133,DB!A:F,6,0),"")</f>
        <v/>
      </c>
      <c r="J133" s="134" t="str">
        <f>IFERROR(VLOOKUP(D133,DB!A:G,7,0),"")</f>
        <v/>
      </c>
      <c r="K133" s="138"/>
      <c r="L133" s="139" t="str">
        <f>IFERROR(VLOOKUP(D133,DB!A:I,9,0),"")</f>
        <v/>
      </c>
    </row>
    <row r="134" spans="1:12" ht="15" customHeight="1">
      <c r="A134" s="145"/>
      <c r="B134" s="146" t="str">
        <f>IFERROR(VLOOKUP(D134,DB!A:K,11,0),"")</f>
        <v/>
      </c>
      <c r="C134" s="146"/>
      <c r="D134" s="146"/>
      <c r="E134" s="147"/>
      <c r="F134" s="148"/>
      <c r="G134" s="149">
        <f ca="1">IFERROR(NOW()-F134,"")</f>
        <v>45960.725968634259</v>
      </c>
      <c r="H134" s="148"/>
      <c r="I134" s="146" t="str">
        <f>IFERROR(VLOOKUP(D134,DB!A:F,6,0),"")</f>
        <v/>
      </c>
      <c r="J134" s="146" t="str">
        <f>IFERROR(VLOOKUP(D134,DB!A:G,7,0),"")</f>
        <v/>
      </c>
      <c r="K134" s="150"/>
      <c r="L134" s="151" t="str">
        <f>IFERROR(VLOOKUP(D134,DB!A:I,9,0),"")</f>
        <v/>
      </c>
    </row>
  </sheetData>
  <customSheetViews>
    <customSheetView guid="{F6042A99-DD27-4453-835D-0834D95730CC}" filter="1" showAutoFilter="1">
      <pageMargins left="0" right="0" top="0" bottom="0" header="0" footer="0"/>
      <autoFilter ref="B1:M1" xr:uid="{5EA972DE-CDF1-4A06-860C-72A685739C60}"/>
    </customSheetView>
  </customSheetViews>
  <dataValidations count="2">
    <dataValidation allowBlank="1" showInputMessage="1" showErrorMessage="1" sqref="E1" xr:uid="{5DBA255D-CDD9-49FB-AD3C-AF70AB4EE696}"/>
    <dataValidation type="list" allowBlank="1" showInputMessage="1" showErrorMessage="1" sqref="E2:E13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135.72613067129714</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1.9838853009277955</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45960.725968634259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45960.725968634259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45960.725968634259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45960.725968634259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45960.725968634259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45960.725968634259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45960.725968634259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45960.725968634259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45960.725968634259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45960.725968634259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45960.725968634259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45960.725968634259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45960.725968634259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45960.725968634259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45960.725968634259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45960.725968634259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45960.725968634259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45960.725968634259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45960.725968634259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45960.725968634259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45960.725968634259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45960.725968634259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45960.725968634259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45960.725968634259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45960.725968634259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45960.725968634259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45960.725968634259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45960.725968634259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45960.725968634259</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45960.725968634259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45960.725968634259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45960.725968634259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45960.725968634259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45960.725968634259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45960.725968634259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45960.725968634259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45960.725968634259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45960.725968634259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45960.725968634259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45960.725968634259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45960.725968634259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45960.725968634259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45960.725968634259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45960.725968634259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45960.725968634259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45960.725968634259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45960.725968634259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45960.725968634259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45960.725968634259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45960.725968634259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45960.725968634259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45960.725968634259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45960.725968634259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45960.725968634259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45960.725968634259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45960.725968634259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45960.725968634259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45960.725968634259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45960.725968634259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45960.725968634259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45960.725968634259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45960.725968634259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45960.725968634259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45960.725968634259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45960.725968634259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45960.725968634259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45960.725968634259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45960.725968634259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45960.725968634259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45960.725968634259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45960.725968634259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45960.725968634259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45960.725968634259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45960.725968634259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45960.725968634259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45960.725968634259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45960.725968634259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45960.725968634259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45960.725968634259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45960.725968634259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45960.725968634259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45960.725968634259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45960.725968634259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45960.725968634259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45960.725968634259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45960.725968634259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45960.725968634259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45960.725968634259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45960.725968634259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45960.725968634259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45960.725968634259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45960.725968634259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45960.725968634259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45960.725968634259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45960.725968634259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45960.725968634259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45960.725968634259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45960.725968634259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45960.725968634259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45960.725968634259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45960.725968634259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45960.725968634259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45960.725968634259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45960.725968634259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45960.725968634259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45960.725968634259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45960.725968634259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45960.725968634259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45960.725968634259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45960.725968634259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45960.725968634259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45960.725968634259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45960.725968634259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45960.725968634259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45960.725968634259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45960.725968634259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45960.725968634259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45960.725968634259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45960.725968634259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45960.725968634259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45960.725968634259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45960.725968634259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45960.725968634259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45960.725968634259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45960.725968634259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45960.725968634259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45960.725968634259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45960.725968634259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45960.725968634259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45960.725968634259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45960.725968634259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45960.725968634259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45960.725968634259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45960.725968634259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45960.725968634259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45960.725968634259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45960.725968634259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45960.725968634259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45960.725968634259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45960.725968634259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45960.725968634259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45960.725968634259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45960.725968634259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45960.725968634259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45960.725968634259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45960.725968634259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45960.725968634259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45960.725968634259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45960.725968634259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45960.725968634259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45960.725968634259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45960.725968634259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45960.725968634259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45960.725968634259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45960.725968634259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45960.725968634259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45960.725968634259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45960.725968634259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45960.725968634259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45960.725968634259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45960.725968634259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45960.725968634259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45960.725968634259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45960.725968634259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45960.725968634259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45960.725968634259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45960.725968634259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45960.725968634259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45960.725968634259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45960.725968634259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45960.725968634259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45960.725968634259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45960.725968634259</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45960.725968634259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45960.725968634259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45960.725968634259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45960.725968634259</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45960.725968634259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45960.725968634259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45960.725968634259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45960.725968634259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45960.725968634259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45960.725968634259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45960.725968634259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45960.725968634259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45960.725968634259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45960.725968634259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45960.725968634259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45960.725968634259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45960.725968634259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45960.725968634259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45960.725968634259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45960.725968634259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45960.725968634259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45960.725968634259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45960.725968634259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45960.725968634259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45960.725968634259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45960.725968634259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45960.725968634259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45960.725968634259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45960.725968634259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45960.725968634259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45960.725968634259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45960.725968634259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45960.725968634259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45960.725968634259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45960.725968634259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45960.725968634259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45960.725968634259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45960.725968634259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45960.725968634259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45960.725968634259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45960.725968634259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45960.725968634259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45960.725968634259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45960.725968634259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45960.725968634259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45960.725968634259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45960.725968634259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45960.725968634259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45960.725968634259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45960.725968634259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45960.725968634259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45960.725968634259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45960.725968634259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45960.725968634259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45960.725968634259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45960.725968634259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45960.725968634259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45960.725968634259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45960.725968634259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45960.725968634259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45960.725968634259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45960.725968634259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45960.725968634259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45960.725968634259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45960.725968634259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45960.725968634259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45960.725968634259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45960.725968634259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45960.725968634259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45960.725968634259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45960.725968634259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45960.725968634259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45960.725968634259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45960.725968634259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45960.725968634259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45960.725968634259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45960.725968634259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45960.725968634259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45960.725968634259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45960.725968634259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45960.725968634259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45960.725968634259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45960.725968634259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45960.725968634259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45960.725968634259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45960.725968634259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45960.725968634259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45960.725968634259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45960.725968634259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45960.725968634259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45960.725968634259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45960.725968634259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45960.725968634259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45960.725968634259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45960.725968634259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45960.725968634259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45960.725968634259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45960.725968634259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45960.725968634259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45960.725968634259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45960.725968634259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45960.725968634259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45960.725968634259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45960.725968634259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45960.725968634259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45960.725968634259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45960.725968634259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45960.725968634259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45960.725968634259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45960.725968634259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45960.725968634259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45960.725968634259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45960.725968634259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45960.725968634259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45960.725968634259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45960.725968634259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45960.725968634259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45960.725968634259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45960.725968634259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45960.725968634259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45960.725968634259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45960.725968634259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45960.725968634259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45960.725968634259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45960.725968634259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45960.725968634259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45960.725968634259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45960.725968634259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45960.725968634259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45960.725968634259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45960.725968634259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45960.725968634259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45960.725968634259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45960.725968634259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45960.725968634259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45960.725968634259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45960.725968634259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45960.725968634259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45960.725968634259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45960.725968634259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45960.725968634259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45960.725968634259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45960.725968634259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45960.725968634259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45960.725968634259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45960.725968634259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45960.725968634259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45960.725968634259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45960.725968634259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45960.725968634259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45960.725968634259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45960.725968634259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45960.725968634259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45960.725968634259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45960.725968634259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45960.725968634259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45960.725968634259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45960.725968634259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45960.725968634259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45960.725968634259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45960.725968634259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45960.725968634259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45960.725968634259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45960.725968634259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45960.725968634259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45960.725968634259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45960.725968634259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45960.725968634259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45960.725968634259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45960.725968634259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45960.725968634259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45960.725968634259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45960.725968634259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45960.725968634259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45960.725968634259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45960.725968634259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45960.725968634259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45960.725968634259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45960.725968634259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45960.725968634259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45960.725968634259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45960.725968634259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45960.725968634259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45960.725968634259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45960.725968634259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45960.725968634259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45960.725968634259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45960.725968634259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45960.725968634259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45960.725968634259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45960.725968634259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45960.725968634259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45960.725968634259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45960.725968634259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45960.725968634259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45960.725968634259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45960.725968634259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45960.725968634259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45960.725968634259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45960.725968634259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45960.725968634259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45960.725968634259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45960.725968634259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45960.725968634259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45960.725968634259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45960.725968634259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45960.725968634259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45960.725968634259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45960.725968634259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45960.725968634259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45960.725968634259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45960.725968634259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45960.725968634259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45960.725968634259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45960.725968634259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45960.725968634259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45960.725968634259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45960.725968634259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45960.725968634259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45960.725968634259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45960.725968634259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45960.725968634259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45960.725968634259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45960.725968634259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45960.725968634259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45960.725968634259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45960.725968634259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45960.725968634259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45960.725968634259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45960.725968634259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45960.725968634259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45960.725968634259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45960.725968634259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45960.725968634259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45960.725968634259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45960.725968634259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45960.725968634259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45960.725968634259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45960.725968634259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45960.725968634259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45960.725968634259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45960.725968634259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45960.725968634259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45960.725968634259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45960.725968634259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45960.725968634259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45960.725968634259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45960.725968634259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45960.725968634259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45960.725968634259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45960.725968634259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45960.725968634259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45960.725968634259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45960.725968634259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45960.725968634259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45960.725968634259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45960.725968634259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45960.725968634259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45960.725968634259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45960.725968634259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45960.725968634259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45960.725968634259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45960.725968634259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45960.725968634259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45960.725968634259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45960.725968634259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45960.725968634259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45960.725968634259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45960.725968634259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45960.725968634259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45960.725968634259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45960.725968634259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45960.725968634259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45960.725968634259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45960.725968634259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45960.725968634259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45960.725968634259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45960.725968634259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45960.725968634259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45960.725968634259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45960.725968634259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45960.725968634259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45960.725968634259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45960.725968634259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45960.725968634259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45960.725968634259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45960.725968634259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45960.725968634259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45960.725968634259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45960.725968634259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45960.725968634259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45960.725968634259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45960.725968634259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45960.725968634259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45960.725968634259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45960.725968634259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45960.725968634259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45960.725968634259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45960.725968634259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45960.725968634259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45960.725968634259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45960.725968634259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45960.725968634259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45960.725968634259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45960.725968634259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45960.725968634259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45960.725968634259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45960.725968634259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45960.725968634259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45960.725968634259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45960.725968634259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45960.725968634259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45960.725968634259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45960.725968634259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45960.725968634259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45960.725968634259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45960.725968634259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45960.725968634259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45960.725968634259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45960.725968634259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45960.725968634259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45960.725968634259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45960.725968634259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45960.725968634259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45960.725968634259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45960.725968634259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45960.725968634259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45960.725968634259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45960.725968634259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45960.725968634259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45960.725968634259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45960.725968634259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45960.725968634259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45960.725968634259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45960.725968634259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45960.725968634259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45960.725968634259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45960.725968634259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45960.725968634259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45960.725968634259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45960.725968634259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45960.725968634259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45960.725968634259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45960.725968634259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45960.725968634259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45960.725968634259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45960.725968634259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45960.725968634259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45960.725968634259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45960.725968634259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45960.725968634259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45960.725968634259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45960.725968634259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45960.725968634259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45960.725968634259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45960.725968634259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45960.725968634259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45960.725968634259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45960.725968634259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45960.725968634259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45960.725968634259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45960.725968634259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45960.725968634259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45960.725968634259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45960.725968634259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45960.725968634259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45960.725968634259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45960.725968634259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45960.725968634259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45960.725968634259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45960.725968634259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45960.725968634259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45960.725968634259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45960.725968634259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45960.725968634259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45960.725968634259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45960.725968634259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45960.725968634259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45960.725968634259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45960.725968634259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45960.725968634259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45960.725968634259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45960.725968634259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45960.725968634259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45960.725968634259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45960.725968634259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45960.725968634259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45960.725968634259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45960.725968634259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45960.725968634259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45960.725968634259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45960.725968634259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45960.725968634259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45960.725968634259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45960.725968634259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45960.725968634259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45960.725968634259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45960.725968634259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45960.725968634259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45960.725968634259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45960.725968634259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45960.725968634259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45960.725968634259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45960.725968634259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45960.725968634259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45960.725968634259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45960.725968634259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45960.725968634259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45960.725968634259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45960.725968634259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45960.725968634259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45960.725968634259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45960.725968634259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45960.725968634259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45960.725968634259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45960.725968634259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45960.725968634259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45960.725968634259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45960.725968634259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45960.725968634259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45960.725968634259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45960.725968634259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45960.725968634259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45960.725968634259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45960.725968634259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45960.725968634259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45960.725968634259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45960.725968634259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45960.725968634259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45960.725968634259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45960.725968634259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45960.725968634259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45960.725968634259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45960.725968634259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45960.725968634259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45960.725968634259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45960.725968634259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45960.725968634259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45960.725968634259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45960.725968634259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45960.725968634259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45960.725968634259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45960.725968634259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45960.725968634259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45960.725968634259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45960.725968634259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45960.725968634259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45960.725968634259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45960.725968634259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45960.725968634259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45960.725968634259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45960.725968634259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45960.725968634259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45960.725968634259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45960.725968634259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45960.725968634259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45960.725968634259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45960.725968634259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45960.725968634259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45960.725968634259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45960.725968634259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45960.725968634259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45960.725968634259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45960.725968634259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45960.725968634259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45960.725968634259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45960.725968634259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45960.725968634259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45960.725968634259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45960.725968634259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45960.725968634259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45960.725968634259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45960.725968634259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45960.725968634259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45960.725968634259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45960.725968634259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45960.725968634259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45960.725968634259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45960.725968634259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45960.725968634259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45960.725968634259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45960.725968634259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45960.725968634259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45960.725968634259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45960.725968634259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45960.725968634259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45960.725968634259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45960.725968634259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45960.725968634259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45960.725968634259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45960.725968634259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45960.725968634259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45960.725968634259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45960.725968634259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45960.725968634259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45960.725968634259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45960.725968634259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45960.725968634259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45960.725968634259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45960.725968634259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45960.725968634259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45960.725968634259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45960.725968634259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45960.725968634259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45960.725968634259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45960.725968634259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45960.725968634259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45960.725968634259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45960.725968634259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45960.725968634259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45960.725968634259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45960.725968634259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45960.725968634259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45960.725968634259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45960.725968634259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45960.725968634259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45960.725968634259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45960.725968634259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45960.725968634259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45960.725968634259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45960.725968634259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45960.725968634259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45960.725968634259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45960.725968634259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45960.725968634259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45960.725968634259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45960.725968634259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45960.725968634259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45960.725968634259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45960.725968634259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45960.725968634259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45960.725968634259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45960.725968634259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45960.725968634259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45960.725968634259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45960.725968634259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45960.725968634259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45960.725968634259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45960.725968634259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45960.725968634259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45960.725968634259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45960.725968634259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45960.725968634259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45960.725968634259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45960.725968634259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45960.725968634259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45960.725968634259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45960.725968634259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45960.725968634259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45960.725968634259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45960.725968634259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45960.725968634259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45960.725968634259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45960.725968634259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45960.725968634259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45960.725968634259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45960.725968634259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45960.725968634259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45960.725968634259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45960.725968634259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45960.725968634259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45960.725968634259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45960.725968634259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45960.725968634259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45960.725968634259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45960.725968634259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45960.725968634259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45960.725968634259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45960.725968634259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45960.725968634259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45960.725968634259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45960.725968634259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45960.725968634259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45960.725968634259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45960.725968634259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45960.725968634259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45960.725968634259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45960.725968634259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45960.725968634259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45960.725968634259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45960.725968634259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45960.725968634259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45960.725968634259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45960.725968634259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45960.725968634259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45960.725968634259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45960.725968634259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45960.725968634259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45960.725968634259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45960.725968634259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45960.725968634259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45960.725968634259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45960.725968634259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45960.725968634259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45960.725968634259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45960.725968634259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45960.725968634259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45960.725968634259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45960.725968634259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45960.725968634259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45960.725968634259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45960.725968634259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45960.725968634259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45960.725968634259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45960.725968634259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45960.725968634259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45960.725968634259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45960.725968634259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45960.725968634259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45960.725968634259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45960.725968634259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45960.725968634259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45960.725968634259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45960.725968634259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45960.725968634259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45960.725968634259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45960.725968634259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45960.725968634259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45960.725968634259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45960.725968634259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45960.725968634259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45960.725968634259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45960.725968634259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45960.725968634259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45960.725968634259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45960.725968634259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45960.725968634259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45960.725968634259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45960.725968634259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45960.725968634259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45960.725968634259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45960.725968634259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45960.725968634259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45960.725968634259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45960.725968634259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45960.725968634259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45960.725968634259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45960.725968634259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45960.725968634259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45960.725968634259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45960.725968634259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45960.725968634259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45960.725968634259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45960.725968634259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45960.725968634259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45960.725968634259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45960.725968634259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45960.725968634259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45960.725968634259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45960.725968634259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45960.725968634259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45960.725968634259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45960.725968634259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45960.725968634259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45960.725968634259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45960.725968634259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45960.725968634259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45960.725968634259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45960.725968634259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45960.725968634259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45960.725968634259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45960.725968634259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45960.725968634259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45960.725968634259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45960.725968634259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45960.725968634259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45960.725968634259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45960.725968634259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45960.725968634259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45960.725968634259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45960.725968634259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45960.725968634259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45960.725968634259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45960.725968634259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45960.725968634259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45960.725968634259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45960.725968634259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45960.725968634259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45960.725968634259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45960.725968634259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45960.725968634259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45960.725968634259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45960.725968634259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45960.725968634259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45960.725968634259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45960.725968634259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45960.725968634259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45960.725968634259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45960.725968634259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45960.725968634259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45960.725968634259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45960.725968634259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45960.725968634259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45960.725968634259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45960.725968634259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45960.725968634259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45960.725968634259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45960.725968634259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45960.725968634259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45960.725968634259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45960.725968634259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45960.725968634259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45960.725968634259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45960.725968634259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45960.725968634259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45960.725968634259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45960.725968634259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45960.725968634259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45960.725968634259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45960.725968634259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45960.725968634259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45960.725968634259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45960.725968634259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45960.725968634259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45960.725968634259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45960.725968634259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45960.725968634259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45960.725968634259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45960.725968634259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45960.725968634259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45960.725968634259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45960.725968634259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45960.725968634259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45960.725968634259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45960.725968634259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45960.725968634259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45960.725968634259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45960.725968634259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45960.725968634259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45960.725968634259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45960.725968634259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45960.725968634259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45960.725968634259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45960.725968634259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45960.725968634259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45960.725968634259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45960.725968634259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45960.725968634259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45960.725968634259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45960.725968634259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45960.725968634259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45960.725968634259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45960.725968634259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45960.725968634259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45960.725968634259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45960.725968634259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45960.725968634259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45960.725968634259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45960.725968634259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45960.725968634259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45960.725968634259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45960.725968634259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45960.725968634259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45960.725968634259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45960.725968634259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45960.725968634259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45960.725968634259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45960.725968634259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45960.725968634259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45960.725968634259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45960.725968634259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45960.725968634259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45960.725968634259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45960.725968634259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45960.725968634259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45960.725968634259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45960.725968634259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45960.725968634259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45960.725968634259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45960.725968634259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45960.725968634259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45960.725968634259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45960.725968634259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45960.725968634259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45960.725968634259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45960.725968634259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45960.725968634259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45960.725968634259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45960.725968634259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45960.725968634259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45960.725968634259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45960.725968634259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45960.725968634259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45960.725968634259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45960.725968634259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45960.725968634259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45960.725968634259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45960.725968634259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45960.725968634259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45960.725968634259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45960.725968634259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45960.725968634259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45960.725968634259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45960.725968634259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45960.725968634259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45960.725968634259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45960.725968634259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45960.725968634259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45960.725968634259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45960.725968634259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45960.725968634259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45960.725968634259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45960.725968634259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45960.725968634259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45960.725968634259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45960.725968634259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45960.725968634259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45960.725968634259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45960.725968634259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45960.725968634259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45960.725968634259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45960.725968634259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45960.725968634259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45960.725968634259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45960.725968634259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45960.725968634259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45960.725968634259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45960.725968634259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45960.725968634259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45960.725968634259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45960.725968634259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45960.725968634259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45960.725968634259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45960.725968634259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45960.725968634259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45960.725968634259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45960.725968634259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45960.725968634259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45960.725968634259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45960.725968634259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45960.725968634259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45960.725968634259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45960.725968634259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45960.725968634259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45960.725968634259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45960.725968634259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45960.725968634259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45960.725968634259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45960.725968634259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45960.725968634259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45960.725968634259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45960.725968634259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45960.725968634259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45960.725968634259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45960.725968634259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45960.725968634259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45960.725968634259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45960.725968634259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45960.725968634259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45960.725968634259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45960.725968634259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45960.725968634259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45960.725968634259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45960.725968634259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45960.725968634259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45960.725968634259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45960.725968634259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45960.725968634259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45960.725968634259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45960.725968634259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45960.725968634259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45960.725968634259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45960.725968634259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45960.725968634259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45960.725968634259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45960.725968634259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45960.725968634259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45960.725968634259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45960.725968634259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45960.725968634259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45960.725968634259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45960.725968634259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45960.725968634259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45960.725968634259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45960.725968634259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45960.725968634259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45960.725968634259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45960.725968634259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45960.725968634259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45960.725968634259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45960.725968634259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45960.725968634259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45960.725968634259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45960.725968634259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45960.725968634259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45960.725968634259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45960.725968634259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45960.725968634259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45960.725968634259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45960.725968634259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45960.725968634259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45960.725968634259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45960.725968634259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45960.725968634259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45960.725968634259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45960.725968634259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45960.725968634259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45960.725968634259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45960.725968634259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45960.725968634259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45960.725968634259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45960.725968634259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45960.725968634259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45960.725968634259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45960.725968634259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45960.725968634259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45960.725968634259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45960.725968634259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45960.725968634259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45960.725968634259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45960.725968634259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45960.725968634259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45960.725968634259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45960.725968634259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45960.725968634259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45960.725968634259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45960.725968634259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45960.725968634259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45960.725968634259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45960.725968634259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45960.725968634259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45960.725968634259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45960.725968634259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45960.725968634259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45960.725968634259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45960.725968634259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45960.725968634259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45960.725968634259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45960.725968634259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45960.725968634259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45960.725968634259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45960.725968634259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45960.725968634259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45960.725968634259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45960.725968634259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45960.725968634259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45960.725968634259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45960.725968634259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45960.725968634259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45960.725968634259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45960.725968634259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45960.725968634259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45960.725968634259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45960.725968634259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45960.725968634259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45960.725968634259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45960.725968634259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45960.725968634259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45960.725968634259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45960.725968634259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45960.725968634259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45960.725968634259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45960.725968634259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45960.725968634259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45960.725968634259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45960.725968634259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45960.725968634259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45960.725968634259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45960.725968634259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45960.725968634259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45960.725968634259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45960.725968634259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45960.725968634259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45960.725968634259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45960.725968634259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45960.725968634259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45960.725968634259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45960.725968634259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45960.725968634259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45960.725968634259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45960.725968634259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45960.725968634259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45960.725968634259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45960.725968634259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45960.725968634259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45960.725968634259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45960.725968634259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45960.725968634259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45960.725968634259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45960.725968634259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45960.725968634259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45960.725968634259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45960.725968634259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45960.725968634259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45960.725968634259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45960.725968634259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45960.725968634259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45960.725968634259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45960.725968634259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45960.725968634259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45960.725968634259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45960.725968634259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45960.725968634259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45960.725968634259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45960.725968634259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45960.725968634259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45960.725968634259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45960.725968634259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45960.725968634259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45960.725968634259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45960.725968634259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45960.725968634259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45960.725968634259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45960.725968634259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45960.725968634259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45960.725968634259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45960.725968634259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45960.725968634259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45960.725968634259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45960.725968634259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45960.725968634259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45960.725968634259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45960.725968634259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45960.725968634259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45960.725968634259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45960.725968634259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45960.725968634259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45960.725968634259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45960.725968634259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45960.725968634259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45960.725968634259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45960.725968634259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45960.725968634259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45960.725968634259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45960.725968634259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45960.725968634259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45960.725968634259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45960.725968634259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45960.725968634259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45960.725968634259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45960.725968634259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45960.725968634259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45960.725968634259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45960.725968634259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45960.725968634259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45960.725968634259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45960.725968634259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45960.725968634259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45960.725968634259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45960.725968634259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45960.725968634259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45960.725968634259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45960.725968634259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45960.725968634259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45960.725968634259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45960.725968634259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45960.725968634259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45960.725968634259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45960.725968634259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45960.725968634259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45960.725968634259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45960.725968634259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45960.725968634259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45960.725968634259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45960.725968634259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45960.725968634259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45960.725968634259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45960.725968634259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45960.725968634259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45960.725968634259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45960.725968634259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45960.725968634259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45960.725968634259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45960.725968634259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45960.725968634259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45960.725968634259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45960.725968634259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45960.725968634259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45960.725968634259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45960.725968634259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45960.725968634259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45960.725968634259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45960.725968634259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45960.725968634259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45960.725968634259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45960.725968634259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45960.725968634259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45960.725968634259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45960.725968634259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45960.725968634259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45960.725968634259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45960.725968634259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45960.725968634259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45960.725968634259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45960.725968634259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45960.725968634259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45960.725968634259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45960.725968634259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45960.725968634259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45960.725968634259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45960.725968634259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45960.725968634259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45960.725968634259</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7"/>
  <sheetViews>
    <sheetView tabSelected="1"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257.24525104166241</v>
      </c>
      <c r="H2" s="99">
        <v>45703.474768518521</v>
      </c>
      <c r="I2" s="99" t="str">
        <f>IFERROR(VLOOKUP(D2,DB!A:F,6,0),"")</f>
        <v>SCECO</v>
      </c>
      <c r="J2" s="99" t="str">
        <f>IFERROR(VLOOKUP(D2,DB!A:G,7,0),"")</f>
        <v>Dead</v>
      </c>
      <c r="K2" s="101" t="s">
        <v>39108</v>
      </c>
      <c r="L2" s="94" t="str">
        <f>IFERROR(VLOOKUP(D2,DB!A:I,9,0),"")</f>
        <v>Latis</v>
      </c>
    </row>
    <row r="3" spans="1:16" ht="15" customHeight="1">
      <c r="A3" s="119" t="s">
        <v>39109</v>
      </c>
      <c r="B3" s="119" t="str">
        <f>IFERROR(VLOOKUP(D3,DB!A:K,11,0),"")</f>
        <v>R4</v>
      </c>
      <c r="C3" s="120">
        <v>1</v>
      </c>
      <c r="D3" s="121" t="s">
        <v>29135</v>
      </c>
      <c r="E3" s="98" t="s">
        <v>39021</v>
      </c>
      <c r="F3" s="123">
        <v>45960.690497685187</v>
      </c>
      <c r="G3" s="124">
        <f ca="1">IFERROR(NOW()-F3,"")</f>
        <v>3.5470949071168434E-2</v>
      </c>
      <c r="H3" s="123">
        <v>45960.684548611112</v>
      </c>
      <c r="I3" s="119" t="str">
        <f>IFERROR(VLOOKUP(D3,DB!A:F,6,0),"")</f>
        <v>SCECO</v>
      </c>
      <c r="J3" s="119" t="str">
        <f>IFERROR(VLOOKUP(D3,DB!A:G,7,0),"")</f>
        <v>Dead</v>
      </c>
      <c r="K3" s="125" t="s">
        <v>39110</v>
      </c>
      <c r="L3" s="121" t="str">
        <f>IFERROR(VLOOKUP(D3,DB!A:I,9,0),"")</f>
        <v>Latis</v>
      </c>
    </row>
    <row r="4" spans="1:16" ht="15" customHeight="1">
      <c r="A4" s="119"/>
      <c r="B4" s="119" t="str">
        <f>IFERROR(VLOOKUP(D4,DB!A:K,11,0),"")</f>
        <v/>
      </c>
      <c r="C4" s="120"/>
      <c r="D4" s="94"/>
      <c r="E4" s="98"/>
      <c r="F4" s="123"/>
      <c r="G4" s="124">
        <f ca="1">IFERROR(NOW()-F4,"")</f>
        <v>45960.725968634259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45960.725968634259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45960.725968634259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45960.725968634259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45960.725968634259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45960.725968634259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45960.725968634259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45960.725968634259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45960.725968634259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45960.725968634259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45960.725968634259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45960.725968634259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45960.725968634259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45960.725968634259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45960.725968634259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45960.725968634259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45960.725968634259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45960.725968634259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45960.725968634259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45960.725968634259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45960.725968634259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45960.725968634259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45960.725968634259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45960.725968634259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45960.725968634259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45960.725968634259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45960.725968634259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45960.725968634259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45960.725968634259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45960.725968634259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45960.725968634259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45960.725968634259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45960.725968634259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45960.725968634259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45960.725968634259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45960.725968634259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45960.725968634259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45960.725968634259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45960.725968634259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45960.725968634259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45960.725968634259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45960.725968634259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45960.725968634259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45960.725968634259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45960.725968634259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45960.725968634259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45960.725968634259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45960.725968634259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45960.725968634259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45960.725968634259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45960.725968634259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45960.725968634259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45960.725968634259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45960.725968634259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45960.725968634259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45960.725968634259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45960.725968634259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45960.725968634259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45960.725968634259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45960.725968634259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45960.725968634259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45960.725968634259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45960.725968634259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45960.725968634259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45960.725968634259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45960.725968634259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45960.725968634259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45960.725968634259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45960.725968634259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45960.725968634259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45960.725968634259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45960.725968634259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45960.725968634259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45960.725968634259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45960.725968634259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45960.725968634259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45960.725968634259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45960.725968634259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45960.725968634259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45960.725968634259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45960.725968634259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45960.725968634259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45960.725968634259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45960.725968634259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45960.725968634259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45960.725968634259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45960.725968634259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45960.725968634259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45960.725968634259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45960.725968634259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45960.725968634259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45960.725968634259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45960.725968634259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45960.725968634259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45960.725968634259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45960.725968634259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45960.725968634259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45960.725968634259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45960.725968634259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45960.725968634259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45960.725968634259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45960.725968634259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45960.725968634259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45960.725968634259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45960.725968634259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45960.725968634259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45960.725968634259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45960.725968634259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45960.725968634259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45960.725968634259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45960.725968634259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45960.725968634259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45960.725968634259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45960.725968634259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45960.725968634259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45960.725968634259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45960.725968634259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45960.725968634259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45960.725968634259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45960.725968634259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45960.725968634259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45960.725968634259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45960.725968634259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45960.725968634259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45960.725968634259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45960.725968634259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45960.725968634259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45960.725968634259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45960.725968634259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45960.725968634259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45960.725968634259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45960.725968634259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45960.725968634259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45960.725968634259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45960.725968634259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45960.725968634259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45960.725968634259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45960.725968634259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45960.725968634259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45960.725968634259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45960.725968634259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45960.725968634259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45960.725968634259</v>
      </c>
      <c r="H146" s="123"/>
      <c r="I146" s="119" t="str">
        <f>IFERROR(VLOOKUP(D146,DB!A:F,6,0),"")</f>
        <v/>
      </c>
      <c r="J146" s="119" t="str">
        <f>IFERROR(VLOOKUP(D146,DB!A:G,7,0),"")</f>
        <v/>
      </c>
      <c r="K146" s="125"/>
      <c r="L146" s="121" t="str">
        <f>IFERROR(VLOOKUP(D146,DB!A:I,9,0),"")</f>
        <v/>
      </c>
    </row>
    <row r="147" spans="1:12" ht="15" customHeight="1">
      <c r="A147" s="126"/>
      <c r="B147" s="126" t="str">
        <f>IFERROR(VLOOKUP(D147,DB!A:K,11,0),"")</f>
        <v/>
      </c>
      <c r="C147" s="127"/>
      <c r="D147" s="128"/>
      <c r="E147" s="129"/>
      <c r="F147" s="130"/>
      <c r="G147" s="131">
        <f ca="1">IFERROR(NOW()-F147,"")</f>
        <v>45960.725968634259</v>
      </c>
      <c r="H147" s="130"/>
      <c r="I147" s="126" t="str">
        <f>IFERROR(VLOOKUP(D147,DB!A:F,6,0),"")</f>
        <v/>
      </c>
      <c r="J147" s="126" t="str">
        <f>IFERROR(VLOOKUP(D147,DB!A:G,7,0),"")</f>
        <v/>
      </c>
      <c r="K147" s="132"/>
      <c r="L147" s="128" t="str">
        <f>IFERROR(VLOOKUP(D147,DB!A:I,9,0),"")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7"/>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68.893908449070295</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34.53709131944197</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12.064857523146202</v>
      </c>
      <c r="H4" s="153">
        <v>45948.661111111112</v>
      </c>
      <c r="I4" s="152" t="str">
        <f>IFERROR(VLOOKUP(D4,DB!A:F,6,0),"")</f>
        <v>SCECO</v>
      </c>
      <c r="J4" s="152" t="str">
        <f>IFERROR(VLOOKUP(D4,DB!A:G,7,0),"")</f>
        <v>Dead</v>
      </c>
      <c r="K4" s="152" t="s">
        <v>39116</v>
      </c>
      <c r="L4" s="152" t="str">
        <f>IFERROR(VLOOKUP(D4,DB!A:I,9,0),"")</f>
        <v>Latis</v>
      </c>
    </row>
    <row r="5" spans="1:13" ht="15">
      <c r="A5" s="152" t="s">
        <v>39117</v>
      </c>
      <c r="B5" s="152" t="str">
        <f>IFERROR(VLOOKUP(D5,DB!A:K,11,0),"")</f>
        <v>R5</v>
      </c>
      <c r="C5" s="152">
        <v>1</v>
      </c>
      <c r="D5" s="152" t="s">
        <v>38155</v>
      </c>
      <c r="E5" s="152" t="s">
        <v>39118</v>
      </c>
      <c r="F5" s="153">
        <v>45960.655891203707</v>
      </c>
      <c r="G5" s="154">
        <f ca="1">IFERROR(NOW()-F5,"")</f>
        <v>7.0077430551464204E-2</v>
      </c>
      <c r="H5" s="153">
        <v>45960.638819444444</v>
      </c>
      <c r="I5" s="152" t="str">
        <f>IFERROR(VLOOKUP(D5,DB!A:F,6,0),"")</f>
        <v>SCECO</v>
      </c>
      <c r="J5" s="152" t="str">
        <f>IFERROR(VLOOKUP(D5,DB!A:G,7,0),"")</f>
        <v>Haj Removal</v>
      </c>
      <c r="K5" s="152" t="s">
        <v>39119</v>
      </c>
      <c r="L5" s="152" t="str">
        <f>IFERROR(VLOOKUP(D5,DB!A:I,9,0),"")</f>
        <v>Latis</v>
      </c>
    </row>
    <row r="6" spans="1:13" ht="30.75">
      <c r="A6" s="152" t="s">
        <v>39120</v>
      </c>
      <c r="B6" s="152" t="str">
        <f>IFERROR(VLOOKUP(D6,DB!A:K,11,0),"")</f>
        <v>R5</v>
      </c>
      <c r="C6" s="152">
        <v>1</v>
      </c>
      <c r="D6" s="152" t="s">
        <v>38316</v>
      </c>
      <c r="E6" s="152" t="s">
        <v>39118</v>
      </c>
      <c r="F6" s="153">
        <v>45960.655891203707</v>
      </c>
      <c r="G6" s="154">
        <f ca="1">IFERROR(NOW()-F6,"")</f>
        <v>7.0077430551464204E-2</v>
      </c>
      <c r="H6" s="153">
        <v>45960.638819444444</v>
      </c>
      <c r="I6" s="152" t="str">
        <f>IFERROR(VLOOKUP(D6,DB!A:F,6,0),"")</f>
        <v>SCECO</v>
      </c>
      <c r="J6" s="152" t="str">
        <f>IFERROR(VLOOKUP(D6,DB!A:G,7,0),"")</f>
        <v>Haj Removal</v>
      </c>
      <c r="K6" s="152" t="s">
        <v>39121</v>
      </c>
      <c r="L6" s="152" t="str">
        <f>IFERROR(VLOOKUP(D6,DB!A:I,9,0),"")</f>
        <v>Latis</v>
      </c>
    </row>
    <row r="7" spans="1:13" ht="15">
      <c r="A7" s="152"/>
      <c r="B7" s="152" t="str">
        <f>IFERROR(VLOOKUP(D7,DB!A:K,11,0),"")</f>
        <v/>
      </c>
      <c r="C7" s="152"/>
      <c r="D7" s="152"/>
      <c r="E7" s="152"/>
      <c r="F7" s="153"/>
      <c r="G7" s="154">
        <f ca="1">IFERROR(NOW()-F7,"")</f>
        <v>45960.725968634259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45960.725968634259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45960.725968634259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45960.725968634259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45960.725968634259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45960.725968634259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45960.725968634259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45960.725968634259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45960.725968634259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45960.725968634259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45960.725968634259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45960.725968634259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45960.725968634259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45960.725968634259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45960.725968634259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45960.725968634259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45960.725968634259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45960.725968634259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45960.725968634259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45960.725968634259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45960.725968634259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45960.725968634259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45960.725968634259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45960.725968634259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45960.725968634259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45960.725968634259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45960.725968634259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45960.725968634259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45960.725968634259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45960.725968634259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45960.725968634259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45960.725968634259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45960.725968634259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45960.725968634259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45960.725968634259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45960.725968634259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45960.725968634259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45960.725968634259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45960.725968634259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45960.725968634259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45960.725968634259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45960.725968634259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45960.725968634259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45960.725968634259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45960.725968634259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45960.725968634259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45960.725968634259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45960.725968634259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45960.725968634259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45960.725968634259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45960.725968634259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45960.725968634259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45960.725968634259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45960.725968634259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45960.725968634259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45960.725968634259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45960.725968634259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45960.725968634259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45960.725968634259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45960.725968634259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45960.725968634259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45960.725968634259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45960.725968634259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45960.725968634259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45960.725968634259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45960.725968634259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45960.725968634259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45960.725968634259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45960.725968634259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45960.725968634259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45960.725968634259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45960.725968634259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45960.725968634259</v>
      </c>
      <c r="H79" s="153"/>
      <c r="I79" s="152" t="str">
        <f>IFERROR(VLOOKUP(D79,DB!A:F,6,0),"")</f>
        <v/>
      </c>
      <c r="J79" s="152" t="str">
        <f>IFERROR(VLOOKUP(D79,DB!A:G,7,0),"")</f>
        <v/>
      </c>
      <c r="K79" s="152"/>
      <c r="L79" s="152" t="str">
        <f>IFERROR(VLOOKUP(D79,DB!A:I,9,0),"")</f>
        <v/>
      </c>
    </row>
    <row r="80" spans="1:12" ht="15">
      <c r="A80" s="158"/>
      <c r="B80" s="158" t="str">
        <f>IFERROR(VLOOKUP(D80,DB!A:K,11,0),"")</f>
        <v/>
      </c>
      <c r="C80" s="158"/>
      <c r="D80" s="158"/>
      <c r="E80" s="158"/>
      <c r="F80" s="159"/>
      <c r="G80" s="160">
        <f ca="1">IFERROR(NOW()-F80,"")</f>
        <v>45960.725968634259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45960.725968634259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45960.725968634259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45960.725968634259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45960.725968634259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45960.725968634259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45960.725968634259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45960.725968634259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45960.725968634259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45960.725968634259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45960.725968634259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45960.725968634259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45960.725968634259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45960.725968634259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45960.725968634259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45960.725968634259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45960.725968634259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45960.725968634259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45960.725968634259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45960.725968634259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45960.725968634259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45960.725968634259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45960.725968634259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45960.725968634259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45960.725968634259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45960.725968634259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45960.725968634259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45960.725968634259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45960.725968634259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45960.725968634259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45960.725968634259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45960.725968634259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45960.725968634259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45960.725968634259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45960.725968634259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45960.725968634259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45960.725968634259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45960.725968634259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45960.725968634259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45960.725968634259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45960.725968634259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45960.725968634259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45960.725968634259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45960.725968634259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45960.725968634259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45960.725968634259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45960.725968634259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45960.725968634259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45960.725968634259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45960.725968634259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45960.725968634259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45960.725968634259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45960.725968634259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45960.725968634259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45960.725968634259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45960.725968634259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45960.725968634259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45960.725968634259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45960.725968634259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45960.725968634259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45960.725968634259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45960.725968634259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45960.725968634259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45960.725968634259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45960.725968634259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45960.725968634259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45960.725968634259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45960.725968634259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45960.725968634259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45960.725968634259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45960.725968634259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45960.725968634259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45960.725968634259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45960.725968634259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45960.725968634259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45960.725968634259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45960.725968634259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45960.725968634259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45960.725968634259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45960.725968634259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45960.725968634259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45960.725968634259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45960.725968634259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45960.725968634259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45960.725968634259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45960.725968634259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45960.725968634259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45960.725968634259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45960.725968634259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45960.725968634259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45960.725968634259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45960.725968634259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45960.725968634259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45960.725968634259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45960.725968634259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45960.725968634259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45960.725968634259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45960.725968634259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45960.725968634259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45960.725968634259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45960.725968634259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45960.725968634259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45960.725968634259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45960.725968634259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45960.725968634259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45960.725968634259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45960.725968634259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45960.725968634259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45960.725968634259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45960.725968634259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45960.725968634259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45960.725968634259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45960.725968634259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45960.725968634259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45960.725968634259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45960.725968634259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45960.725968634259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45960.725968634259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45960.725968634259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45960.725968634259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45960.725968634259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45960.725968634259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45960.725968634259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45960.725968634259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45960.725968634259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45960.725968634259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45960.725968634259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45960.725968634259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45960.725968634259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45960.725968634259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45960.725968634259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45960.725968634259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45960.725968634259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45960.725968634259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45960.725968634259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45960.725968634259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45960.725968634259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45960.725968634259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45960.725968634259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45960.725968634259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45960.725968634259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45960.725968634259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45960.725968634259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45960.725968634259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45960.725968634259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45960.725968634259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45960.725968634259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45960.725968634259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45960.725968634259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45960.725968634259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45960.725968634259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45960.725968634259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45960.725968634259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45960.725968634259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45960.725968634259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45960.725968634259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45960.725968634259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45960.725968634259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45960.725968634259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45960.725968634259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45960.725968634259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45960.725968634259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45960.725968634259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45960.725968634259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45960.725968634259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45960.725968634259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45960.725968634259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45960.725968634259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45960.725968634259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45960.725968634259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45960.725968634259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45960.725968634259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45960.725968634259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45960.725968634259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45960.725968634259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45960.725968634259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45960.725968634259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45960.725968634259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45960.725968634259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45960.725968634259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45960.725968634259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45960.725968634259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45960.725968634259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45960.725968634259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45960.725968634259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45960.725968634259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45960.725968634259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45960.725968634259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45960.725968634259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45960.725968634259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45960.725968634259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45960.725968634259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45960.725968634259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45960.725968634259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45960.725968634259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45960.725968634259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45960.725968634259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45960.725968634259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45960.725968634259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45960.725968634259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45960.725968634259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45960.725968634259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45960.725968634259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45960.725968634259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45960.725968634259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45960.725968634259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45960.725968634259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45960.725968634259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45960.725968634259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45960.725968634259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45960.725968634259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45960.725968634259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45960.725968634259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45960.725968634259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45960.725968634259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45960.725968634259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45960.725968634259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45960.725968634259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45960.725968634259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45960.725968634259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45960.725968634259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45960.725968634259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45960.725968634259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45960.725968634259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45960.725968634259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45960.725968634259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45960.725968634259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45960.725968634259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45960.725968634259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45960.725968634259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45960.725968634259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45960.725968634259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45960.725968634259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45960.725968634259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45960.725968634259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45960.725968634259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45960.725968634259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45960.725968634259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45960.725968634259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45960.725968634259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45960.725968634259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45960.725968634259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45960.725968634259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45960.725968634259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45960.725968634259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45960.725968634259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45960.725968634259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45960.725968634259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45960.725968634259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45960.725968634259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45960.725968634259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45960.725968634259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45960.725968634259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45960.725968634259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45960.725968634259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45960.725968634259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45960.725968634259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45960.725968634259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45960.725968634259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45960.725968634259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45960.725968634259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45960.725968634259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45960.725968634259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45960.725968634259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45960.725968634259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45960.725968634259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45960.725968634259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45960.725968634259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45960.725968634259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45960.725968634259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45960.725968634259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45960.725968634259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45960.725968634259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45960.725968634259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45960.725968634259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45960.725968634259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45960.725968634259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45960.725968634259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45960.725968634259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45960.725968634259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45960.725968634259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45960.725968634259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45960.725968634259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45960.725968634259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45960.725968634259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45960.725968634259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45960.725968634259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45960.725968634259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45960.725968634259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45960.725968634259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45960.725968634259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45960.725968634259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45960.725968634259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45960.725968634259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45960.725968634259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45960.725968634259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45960.725968634259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45960.725968634259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45960.725968634259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45960.725968634259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45960.725968634259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45960.725968634259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45960.725968634259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45960.725968634259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45960.725968634259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45960.725968634259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45960.725968634259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45960.725968634259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45960.725968634259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45960.725968634259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45960.725968634259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45960.725968634259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45960.725968634259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45960.725968634259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45960.725968634259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45960.725968634259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45960.725968634259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45960.725968634259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45960.725968634259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45960.725968634259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45960.725968634259</v>
      </c>
      <c r="H400" s="159"/>
      <c r="I400" s="158" t="str">
        <f>IFERROR(VLOOKUP(D400,DB!A:F,6,0),"")</f>
        <v/>
      </c>
      <c r="J400" s="158" t="str">
        <f>IFERROR(VLOOKUP(D400,DB!A:G,7,0),"")</f>
        <v/>
      </c>
      <c r="K400" s="158"/>
      <c r="L400" s="158" t="str">
        <f>IFERROR(VLOOKUP(D400,DB!A:I,9,0),"")</f>
        <v/>
      </c>
    </row>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10" ht="15"/>
    <row r="511" ht="15"/>
    <row r="513" ht="15"/>
    <row r="514" ht="15"/>
    <row r="515" ht="15"/>
    <row r="516" ht="15"/>
    <row r="518" ht="15"/>
    <row r="519" ht="15"/>
    <row r="526" ht="15"/>
    <row r="527" ht="15"/>
    <row r="528" ht="15"/>
    <row r="529" ht="15"/>
    <row r="530" ht="15"/>
    <row r="531" ht="15"/>
    <row r="534" ht="15"/>
    <row r="535" ht="15"/>
    <row r="536" ht="15"/>
    <row r="537" ht="15"/>
    <row r="538" ht="15"/>
    <row r="539" ht="15"/>
    <row r="540" ht="15"/>
    <row r="541" ht="15"/>
    <row r="542" ht="15"/>
    <row r="543" ht="15"/>
    <row r="544" ht="15"/>
    <row r="545"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1" ht="15"/>
    <row r="602" ht="15"/>
    <row r="639" ht="15"/>
    <row r="640" ht="15"/>
    <row r="641" ht="15"/>
    <row r="642" ht="15"/>
    <row r="643" ht="15"/>
    <row r="644" ht="15"/>
    <row r="645" ht="15"/>
    <row r="646" ht="15"/>
    <row r="647" ht="15"/>
    <row r="648"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9" ht="15"/>
    <row r="730" ht="15"/>
    <row r="731" ht="15"/>
    <row r="733" ht="15"/>
    <row r="734"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7" ht="15"/>
    <row r="768" ht="15"/>
    <row r="938" ht="15"/>
    <row r="939" ht="15"/>
    <row r="940" ht="15"/>
    <row r="941" ht="15"/>
    <row r="942" ht="15"/>
    <row r="943" ht="15"/>
    <row r="949" ht="15"/>
    <row r="950" ht="15"/>
    <row r="951" ht="15"/>
    <row r="952" ht="15"/>
    <row r="953" ht="15"/>
    <row r="954" ht="15"/>
    <row r="955"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6" ht="15"/>
    <row r="1007" ht="15"/>
    <row r="1013" ht="15"/>
    <row r="1014" ht="15"/>
    <row r="1016" ht="15"/>
    <row r="1017" ht="15"/>
    <row r="1018" ht="15"/>
    <row r="1019" ht="15"/>
    <row r="1020" ht="15"/>
    <row r="1021" ht="15"/>
    <row r="1022" ht="15"/>
    <row r="1024" ht="15"/>
    <row r="1025" ht="15"/>
    <row r="1026"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5" ht="15"/>
    <row r="1096" ht="15"/>
    <row r="1097" ht="15"/>
    <row r="1098" ht="15"/>
    <row r="1099" ht="15"/>
    <row r="1100" ht="15"/>
    <row r="1101" ht="15"/>
    <row r="1102" ht="15"/>
    <row r="1103" ht="15"/>
    <row r="1104" ht="15"/>
    <row r="1105" ht="15"/>
    <row r="1106" ht="15"/>
    <row r="1107" ht="15"/>
    <row r="1108" ht="15"/>
    <row r="1110" ht="15"/>
    <row r="1111" ht="15"/>
    <row r="1112" ht="15"/>
    <row r="1113" ht="15"/>
    <row r="1114" ht="15"/>
    <row r="1115" ht="15"/>
    <row r="1116" ht="15"/>
    <row r="1117" ht="15"/>
    <row r="1118" ht="15"/>
    <row r="1119" ht="15"/>
    <row r="1120" ht="15"/>
    <row r="1121" ht="15"/>
    <row r="1124" ht="15"/>
    <row r="1125" ht="15"/>
    <row r="1126" ht="15"/>
    <row r="1127" ht="15"/>
    <row r="1128" ht="15"/>
    <row r="1129" ht="15"/>
    <row r="1130" ht="15"/>
    <row r="1132" ht="15"/>
    <row r="1133" ht="15"/>
    <row r="1134" ht="15"/>
    <row r="1135" ht="15"/>
    <row r="1136" ht="15"/>
    <row r="1137" ht="15"/>
    <row r="1138" ht="15"/>
    <row r="1139" ht="15"/>
    <row r="1140" ht="15"/>
    <row r="1141" ht="15"/>
    <row r="1142" ht="15"/>
    <row r="1144" ht="15"/>
    <row r="1145" ht="15"/>
    <row r="1146" ht="15"/>
    <row r="1147" ht="15"/>
    <row r="1148" ht="15"/>
    <row r="1149" ht="15"/>
    <row r="1150" ht="15"/>
    <row r="1151" ht="15"/>
    <row r="1152" ht="15"/>
    <row r="1153" ht="15"/>
    <row r="1161" ht="15"/>
    <row r="1162"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8" ht="15"/>
    <row r="1189" ht="15"/>
    <row r="1190" ht="15"/>
    <row r="1193" ht="15"/>
    <row r="1195" ht="15"/>
    <row r="1197" ht="15"/>
    <row r="1200" ht="15"/>
    <row r="1201" ht="15"/>
    <row r="1202" ht="15"/>
    <row r="1204" ht="15"/>
    <row r="1206" ht="15"/>
    <row r="1207" ht="15"/>
    <row r="1208" ht="15"/>
    <row r="1209" ht="15"/>
    <row r="1210" ht="15"/>
    <row r="1212" ht="15"/>
    <row r="1213" ht="15"/>
    <row r="1214" ht="15"/>
    <row r="1215" ht="15"/>
    <row r="1217" ht="15"/>
    <row r="1219" ht="15"/>
    <row r="1220" ht="15"/>
    <row r="1222" ht="15"/>
    <row r="1223" ht="15"/>
    <row r="1224" ht="15"/>
    <row r="1225" ht="15"/>
    <row r="1227" ht="15"/>
    <row r="1229" ht="15"/>
    <row r="1230" ht="15"/>
    <row r="1231" ht="15"/>
    <row r="1232" ht="15"/>
    <row r="1234" ht="15"/>
    <row r="1235" ht="15"/>
    <row r="1236" ht="15"/>
    <row r="1237" ht="15"/>
    <row r="1238" ht="15"/>
    <row r="1239" ht="15"/>
    <row r="1240" ht="15"/>
    <row r="1243" ht="15"/>
    <row r="1245" ht="15"/>
    <row r="1246" ht="15"/>
    <row r="1247" ht="15"/>
    <row r="1248" ht="15"/>
    <row r="1249" ht="15"/>
    <row r="1250" ht="15"/>
    <row r="1251" ht="15"/>
    <row r="1252" ht="15"/>
    <row r="1255" ht="15"/>
    <row r="1256" ht="15"/>
    <row r="1258" ht="15"/>
    <row r="1260" ht="15"/>
    <row r="1261" ht="15"/>
    <row r="1262" ht="15"/>
    <row r="1263" ht="15"/>
    <row r="1264" ht="15"/>
    <row r="1268" ht="15"/>
    <row r="1269" ht="15"/>
    <row r="1271" ht="15"/>
    <row r="1272" ht="15"/>
    <row r="1275" ht="15"/>
    <row r="1276" ht="15"/>
    <row r="1280" ht="15"/>
    <row r="1287" ht="15"/>
  </sheetData>
  <dataValidations count="2">
    <dataValidation allowBlank="1" showInputMessage="1" showErrorMessage="1" sqref="E1" xr:uid="{920C6338-E771-4DAE-8C89-92A9093EA4DE}"/>
    <dataValidation type="list" allowBlank="1" showInputMessage="1" showErrorMessage="1" sqref="E2:E40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45960.725968634259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45960.725968634259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45960.725968634259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45960.725968634259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45960.725968634259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45960.725968634259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45960.725968634259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45960.725968634259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45960.725968634259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45960.725968634259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45960.725968634259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45960.725968634259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45960.725968634259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45960.725968634259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45960.725968634259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45960.725968634259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45960.725968634259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45960.725968634259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45960.725968634259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45960.725968634259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45960.725968634259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45960.725968634259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45960.725968634259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45960.725968634259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45960.725968634259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45960.725968634259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45960.725968634259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45960.725968634259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45960.725968634259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45960.725968634259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45960.725968634259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45960.725968634259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45960.725968634259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45960.725968634259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45960.725968634259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45960.725968634259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45960.725968634259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45960.725968634259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45960.725968634259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45960.725968634259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45960.725968634259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45960.725968634259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45960.725968634259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45960.725968634259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45960.725968634259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45960.725968634259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45960.725968634259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45960.725968634259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45960.725968634259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45960.725968634259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45960.725968634259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45960.725968634259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45960.725968634259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45960.725968634259</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2025-10-30T14:27:24Z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