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46" documentId="120_S{2AC9BD13-BADA-5192-A53E-5A8FF88502F6}" xr6:coauthVersionLast="47" xr6:coauthVersionMax="47" xr10:uidLastSave="{7E0233D5-1399-4C73-A45C-F324C4E9399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G3" i="9"/>
  <c r="G4" i="9"/>
  <c r="G5" i="9"/>
  <c r="G6" i="9"/>
  <c r="G7" i="9"/>
  <c r="I3" i="9"/>
  <c r="I4" i="9"/>
  <c r="I5" i="9"/>
  <c r="D6" i="3"/>
  <c r="D7" i="3"/>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J2" i="9"/>
  <c r="L2"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<sst xmlns="http://schemas.openxmlformats.org/spreadsheetml/2006/main" count="180288" uniqueCount="39134">
  <si>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</si>
  <si>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</si>
  <si>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</si>
  <si>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</si>
  <si>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</si>
  <si>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</si>
  <si>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</si>
  <si>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</si>
  <si>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</si>
  <si>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</si>
  <si>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</si>
  <si>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</si>
  <si>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</si>
  <si>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</si>
  <si>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</si>
  <si>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</si>
  <si>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</si>
  <si>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</si>
  <si>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</si>
  <si>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</si>
  <si>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</si>
  <si>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</si>
  <si>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</si>
  <si>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</si>
  <si>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</si>
  <si>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</si>
  <si>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</si>
  <si>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</si>
  <si>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</si>
  <si>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</si>
  <si>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</si>
  <si>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</si>
  <si>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</si>
  <si>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</si>
  <si>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</si>
  <si>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</si>
  <si>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</si>
  <si>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</si>
  <si>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</si>
  <si>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</si>
  <si>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</si>
  <si>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</si>
  <si>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</si>
  <si>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</si>
  <si>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</si>
  <si>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</si>
  <si>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</si>
  <si>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</si>
  <si>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</si>
  <si>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</si>
  <si>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</si>
  <si>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</si>
  <si>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</si>
  <si>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</si>
  <si>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</si>
  <si>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</si>
  <si>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</si>
  <si>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</si>
  <si>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</si>
  <si>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</si>
  <si>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</si>
  <si>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</si>
  <si>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</si>
  <si>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</si>
  <si>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</si>
  <si>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</si>
  <si>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</si>
  <si>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</si>
  <si>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</si>
  <si>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</si>
  <si>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</si>
  <si>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</si>
  <si>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</si>
  <si>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</si>
  <si>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</si>
  <si>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</si>
  <si>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</si>
  <si>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</si>
  <si>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</si>
  <si>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</si>
  <si>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</si>
  <si>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</si>
  <si>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</si>
  <si>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</si>
  <si>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</si>
  <si>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</si>
  <si>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</si>
  <si>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</si>
  <si>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</si>
  <si>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</si>
  <si>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</si>
  <si>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</si>
  <si>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</si>
  <si>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</si>
  <si>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</si>
  <si>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</si>
  <si>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</si>
  <si>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</si>
  <si>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</si>
  <si>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</si>
  <si>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</si>
  <si>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</si>
  <si>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</si>
  <si>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</si>
  <si>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</si>
  <si>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</si>
  <si>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</si>
  <si>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</si>
  <si>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</si>
  <si>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</si>
  <si>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</si>
  <si>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</si>
  <si>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</si>
  <si>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</si>
  <si>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</si>
  <si>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</si>
  <si>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</si>
  <si>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</si>
  <si>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</si>
  <si>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</si>
  <si>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</si>
  <si>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</si>
  <si>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</si>
  <si>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</si>
  <si>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</si>
  <si>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</si>
  <si>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</si>
  <si>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</si>
  <si>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</si>
  <si>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</si>
  <si>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</si>
  <si>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</si>
  <si>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</si>
  <si>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</si>
  <si>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</si>
  <si>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</si>
  <si>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</si>
  <si>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</si>
  <si>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</si>
  <si>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</si>
  <si>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</si>
  <si>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</si>
  <si>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</si>
  <si>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</si>
  <si>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</si>
  <si>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</si>
  <si>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</si>
  <si>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</si>
  <si>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</si>
  <si>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</si>
  <si>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</si>
  <si>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</si>
  <si>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</si>
  <si>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</si>
  <si>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</si>
  <si>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</si>
  <si>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</si>
  <si>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</si>
  <si>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</si>
  <si>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</si>
  <si>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</si>
  <si>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</si>
  <si>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</si>
  <si>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</si>
  <si>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</si>
  <si>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</si>
  <si>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</si>
  <si>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</si>
  <si>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</si>
  <si>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</si>
  <si>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</si>
  <si>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</si>
  <si>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</si>
  <si>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</si>
  <si>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</si>
  <si>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</si>
  <si>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</si>
  <si>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</si>
  <si>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</si>
  <si>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</si>
  <si>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</si>
  <si>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</si>
  <si>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</si>
  <si>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</si>
  <si>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</si>
  <si>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</si>
  <si>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</si>
  <si>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</si>
  <si>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</si>
  <si>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</si>
  <si>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</si>
  <si>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</si>
  <si>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</si>
  <si>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</si>
  <si>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</si>
  <si>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</si>
  <si>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</si>
  <si>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</si>
  <si>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</si>
  <si>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</si>
  <si>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</si>
  <si>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</si>
  <si>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</si>
  <si>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</si>
  <si>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</si>
  <si>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</si>
  <si>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</si>
  <si>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</si>
  <si>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</si>
  <si>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</si>
  <si>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</si>
  <si>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</si>
  <si>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</si>
  <si>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</si>
  <si>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</si>
  <si>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</si>
  <si>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</si>
  <si>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</si>
  <si>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</si>
  <si>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</si>
  <si>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</si>
  <si>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</si>
  <si>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</si>
  <si>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</si>
  <si>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</si>
  <si>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</si>
  <si>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</si>
  <si>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</si>
  <si>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</si>
  <si>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</si>
  <si>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</si>
  <si>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</si>
  <si>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</si>
  <si>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</si>
  <si>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</si>
  <si>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</si>
  <si>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</si>
  <si>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</si>
  <si>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</si>
  <si>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</si>
  <si>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</si>
  <si>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</si>
  <si>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</si>
  <si>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</si>
  <si>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</si>
  <si>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</si>
  <si>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</si>
  <si>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</si>
  <si>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</si>
  <si>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</si>
  <si>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</si>
  <si>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</si>
  <si>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</si>
  <si>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</si>
  <si>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</si>
  <si>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</si>
  <si>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</si>
  <si>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</si>
  <si>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</si>
  <si>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</si>
  <si>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</si>
  <si>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</si>
  <si>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</si>
  <si>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</si>
  <si>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</si>
  <si>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</si>
  <si>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</si>
  <si>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</si>
  <si>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</si>
  <si>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</si>
  <si>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</si>
  <si>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</si>
  <si>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</si>
  <si>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</si>
  <si>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</si>
  <si>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</si>
  <si>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</si>
  <si>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</si>
  <si>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</si>
  <si>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</si>
  <si>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</si>
  <si>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</si>
  <si>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</si>
  <si>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</si>
  <si>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</si>
  <si>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</si>
  <si>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</si>
  <si>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</si>
  <si>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</si>
  <si>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</si>
  <si>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</si>
  <si>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</si>
  <si>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</si>
  <si>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</si>
  <si>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</si>
  <si>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</si>
  <si>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</si>
  <si>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</si>
  <si>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</si>
  <si>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</si>
  <si>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</si>
  <si>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</si>
  <si>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</si>
  <si>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</si>
  <si>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</si>
  <si>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</si>
  <si>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</si>
  <si>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</si>
  <si>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</si>
  <si>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</si>
  <si>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</si>
  <si>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</si>
  <si>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</si>
  <si>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</si>
  <si>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</si>
  <si>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</si>
  <si>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</si>
  <si>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</si>
  <si>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</si>
  <si>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</si>
  <si>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</si>
  <si>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</si>
  <si>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</si>
  <si>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</si>
  <si>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</si>
  <si>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</si>
  <si>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</si>
  <si>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</si>
  <si>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</si>
  <si>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</si>
  <si>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</si>
  <si>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</si>
  <si>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</si>
  <si>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</si>
  <si>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</si>
  <si>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</si>
  <si>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</si>
  <si>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</si>
  <si>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</si>
  <si>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</si>
  <si>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</si>
  <si>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</si>
  <si>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</si>
  <si>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</si>
  <si>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</si>
  <si>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</si>
  <si>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</si>
  <si>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</si>
  <si>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</si>
  <si>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</si>
  <si>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</si>
  <si>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</si>
  <si>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</si>
  <si>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</si>
  <si>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</si>
  <si>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</si>
  <si>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</si>
  <si>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</si>
  <si>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</si>
  <si>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</si>
  <si>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</si>
  <si>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</si>
  <si>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</si>
  <si>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</si>
  <si>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</si>
  <si>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</si>
  <si>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</si>
  <si>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</si>
  <si>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</si>
  <si>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</si>
  <si>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</si>
  <si>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</si>
  <si>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</si>
  <si>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</si>
  <si>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</si>
  <si>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</si>
  <si>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</si>
  <si>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</si>
  <si>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</si>
  <si>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</si>
  <si>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</si>
  <si>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</si>
  <si>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</si>
  <si>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</si>
  <si>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</si>
  <si>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</si>
  <si>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</si>
  <si>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</si>
  <si>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</si>
  <si>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</si>
  <si>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</si>
  <si>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</si>
  <si>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</si>
  <si>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</si>
  <si>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</si>
  <si>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</si>
  <si>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</si>
  <si>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</si>
  <si>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</si>
  <si>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</si>
  <si>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</si>
  <si>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</si>
  <si>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</si>
  <si>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</si>
  <si>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</si>
  <si>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</si>
  <si>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</si>
  <si>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</si>
  <si>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</si>
  <si>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</si>
  <si>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</si>
  <si>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</si>
  <si>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</si>
  <si>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</si>
  <si>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</si>
  <si>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</si>
  <si>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</si>
  <si>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</si>
  <si>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</si>
  <si>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</si>
  <si>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</si>
  <si>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</si>
  <si>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</si>
  <si>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</si>
  <si>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</si>
  <si>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</si>
  <si>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</si>
  <si>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</si>
  <si>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</si>
  <si>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</si>
  <si>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</si>
  <si>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</si>
  <si>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</si>
  <si>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</si>
  <si>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</si>
  <si>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</si>
  <si>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</si>
  <si>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</si>
  <si>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</si>
  <si>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</si>
  <si>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</si>
  <si>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</si>
  <si>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</si>
  <si>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</si>
  <si>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</si>
  <si>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</si>
  <si>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</si>
  <si>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</si>
  <si>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</si>
  <si>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</si>
  <si>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</si>
  <si>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</si>
  <si>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</si>
  <si>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</si>
  <si>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</si>
  <si>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</si>
  <si>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</si>
  <si>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</si>
  <si>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</si>
  <si>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</si>
  <si>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</si>
  <si>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</si>
  <si>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</si>
  <si>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</si>
  <si>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</si>
  <si>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</si>
  <si>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</si>
  <si>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</si>
  <si>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</si>
  <si>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</si>
  <si>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</si>
  <si>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</si>
  <si>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</si>
  <si>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</si>
  <si>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</si>
  <si>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</si>
  <si>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</si>
  <si>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</si>
  <si>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</si>
  <si>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</si>
  <si>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</si>
  <si>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</si>
  <si>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</si>
  <si>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</si>
  <si>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</si>
  <si>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</si>
  <si>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</si>
  <si>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</si>
  <si>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</si>
  <si>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</si>
  <si>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</si>
  <si>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</si>
  <si>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</si>
  <si>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</si>
  <si>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</si>
  <si>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</si>
  <si>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</si>
  <si>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</si>
  <si>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</si>
  <si>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</si>
  <si>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</si>
  <si>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</si>
  <si>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</si>
  <si>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</si>
  <si>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</si>
  <si>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</si>
  <si>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</si>
  <si>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</si>
  <si>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</si>
  <si>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</si>
  <si>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</si>
  <si>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</si>
  <si>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</si>
  <si>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</si>
  <si>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</si>
  <si>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</si>
  <si>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</si>
  <si>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</si>
  <si>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</si>
  <si>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</si>
  <si>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</si>
  <si>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</si>
  <si>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</si>
  <si>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</si>
  <si>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</si>
  <si>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</si>
  <si>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</si>
  <si>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</si>
  <si>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</si>
  <si>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</si>
  <si>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</si>
  <si>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</si>
  <si>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</si>
  <si>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</si>
  <si>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</si>
  <si>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</si>
  <si>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</si>
  <si>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</si>
  <si>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</si>
  <si>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</si>
  <si>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</si>
  <si>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</si>
  <si>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</si>
  <si>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</si>
  <si>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</si>
  <si>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</si>
  <si>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</si>
  <si>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</si>
  <si>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</si>
  <si>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</si>
  <si>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</si>
  <si>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</si>
  <si>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</si>
  <si>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</si>
  <si>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</si>
  <si>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</si>
  <si>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</si>
  <si>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</si>
  <si>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</si>
  <si>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</si>
  <si>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</si>
  <si>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</si>
  <si>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</si>
  <si>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</si>
  <si>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</si>
  <si>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</si>
  <si>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</si>
  <si>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</si>
  <si>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</si>
  <si>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</si>
  <si>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</si>
  <si>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</si>
  <si>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</si>
  <si>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</si>
  <si>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</si>
  <si>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</si>
  <si>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</si>
  <si>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</si>
  <si>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</si>
  <si>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</si>
  <si>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</si>
  <si>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</si>
  <si>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</si>
  <si>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</si>
  <si>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</si>
  <si>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</si>
  <si>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</si>
  <si>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</si>
  <si>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</si>
  <si>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</si>
  <si>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</si>
  <si>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</si>
  <si>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</si>
  <si>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</si>
  <si>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</si>
  <si>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</si>
  <si>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</si>
  <si>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</si>
  <si>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</si>
  <si>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</si>
  <si>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</si>
  <si>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</si>
  <si>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</si>
  <si>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</si>
  <si>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</si>
  <si>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</si>
  <si>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</si>
  <si>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</si>
  <si>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</si>
  <si>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</si>
  <si>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</si>
  <si>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</si>
  <si>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</si>
  <si>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</si>
  <si>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</si>
  <si>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</si>
  <si>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</si>
  <si>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</si>
  <si>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</si>
  <si>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</si>
  <si>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</si>
  <si>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</si>
  <si>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</si>
  <si>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</si>
  <si>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</si>
  <si>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</si>
  <si>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</si>
  <si>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</si>
  <si>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</si>
  <si>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</si>
  <si>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</si>
  <si>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</si>
  <si>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</si>
  <si>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</si>
  <si>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</si>
  <si>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</si>
  <si>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</si>
  <si>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</si>
  <si>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</si>
  <si>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</si>
  <si>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</si>
  <si>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</si>
  <si>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</si>
  <si>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</si>
  <si>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</si>
  <si>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</si>
  <si>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</si>
  <si>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</si>
  <si>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</si>
  <si>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</si>
  <si>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</si>
  <si>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</si>
  <si>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</si>
  <si>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</si>
  <si>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</si>
  <si>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</si>
  <si>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</si>
  <si>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</si>
  <si>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</si>
  <si>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</si>
  <si>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</si>
  <si>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</si>
  <si>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</si>
  <si>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</si>
  <si>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</si>
  <si>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</si>
  <si>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</si>
  <si>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</si>
  <si>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</si>
  <si>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</si>
  <si>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</si>
  <si>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</si>
  <si>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</si>
  <si>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</si>
  <si>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</si>
  <si>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</si>
  <si>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</si>
  <si>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</si>
  <si>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</si>
  <si>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</si>
  <si>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</si>
  <si>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</si>
  <si>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</si>
  <si>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</si>
  <si>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</si>
  <si>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</si>
  <si>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</si>
  <si>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</si>
  <si>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</si>
  <si>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</si>
  <si>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</si>
  <si>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</si>
  <si>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</si>
  <si>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</si>
  <si>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</si>
  <si>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</si>
  <si>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</si>
  <si>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</si>
  <si>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</si>
  <si>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</si>
  <si>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</si>
  <si>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</si>
  <si>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</si>
  <si>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</si>
  <si>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</si>
  <si>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</si>
  <si>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</si>
  <si>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</si>
  <si>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</si>
  <si>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</si>
  <si>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</si>
  <si>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</si>
  <si>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</si>
  <si>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</si>
  <si>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</si>
  <si>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</si>
  <si>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</si>
  <si>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</si>
  <si>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</si>
  <si>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</si>
  <si>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</si>
  <si>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</si>
  <si>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</si>
  <si>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</si>
  <si>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</si>
  <si>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</si>
  <si>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</si>
  <si>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</si>
  <si>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</si>
  <si>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</si>
  <si>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</si>
  <si>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</si>
  <si>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</si>
  <si>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</si>
  <si>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</si>
  <si>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</si>
  <si>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</si>
  <si>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</si>
  <si>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</si>
  <si>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</si>
  <si>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</si>
  <si>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</si>
  <si>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</si>
  <si>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</si>
  <si>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</si>
  <si>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</si>
  <si>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</si>
  <si>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</si>
  <si>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</si>
  <si>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</si>
  <si>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</si>
  <si>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</si>
  <si>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</si>
  <si>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</si>
  <si>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</si>
  <si>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</si>
  <si>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</si>
  <si>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</si>
  <si>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</si>
  <si>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</si>
  <si>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</si>
  <si>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</si>
  <si>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</si>
  <si>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</si>
  <si>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</si>
  <si>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</si>
  <si>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</si>
  <si>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</si>
  <si>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</si>
  <si>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</si>
  <si>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</si>
  <si>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</si>
  <si>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</si>
  <si>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</si>
  <si>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</si>
  <si>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</si>
  <si>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</si>
  <si>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</si>
  <si>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</si>
  <si>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</si>
  <si>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</si>
  <si>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</si>
  <si>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</si>
  <si>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</si>
  <si>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</si>
  <si>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</si>
  <si>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</si>
  <si>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</si>
  <si>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</si>
  <si>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</si>
  <si>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</si>
  <si>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</si>
  <si>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</si>
  <si>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</si>
  <si>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</si>
  <si>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</si>
  <si>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</si>
  <si>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</si>
  <si>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</si>
  <si>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</si>
  <si>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</si>
  <si>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</si>
  <si>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</si>
  <si>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</si>
  <si>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</si>
  <si>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</si>
  <si>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</si>
  <si>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</si>
  <si>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</si>
  <si>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</si>
  <si>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</si>
  <si>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</si>
  <si>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</si>
  <si>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</si>
  <si>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</si>
  <si>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</si>
  <si>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</si>
  <si>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</si>
  <si>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</si>
  <si>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</si>
  <si>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</si>
  <si>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</si>
  <si>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</si>
  <si>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</si>
  <si>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</si>
  <si>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</si>
  <si>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</si>
  <si>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</si>
  <si>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</si>
  <si>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</si>
  <si>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</si>
  <si>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</si>
  <si>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</si>
  <si>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</si>
  <si>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</si>
  <si>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</si>
  <si>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</si>
  <si>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</si>
  <si>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</si>
  <si>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</si>
  <si>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</si>
  <si>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</si>
  <si>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</si>
  <si>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</si>
  <si>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</si>
  <si>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</si>
  <si>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</si>
  <si>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</si>
  <si>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</si>
  <si>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</si>
  <si>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</si>
  <si>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</si>
  <si>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</si>
  <si>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</si>
  <si>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</si>
  <si>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</si>
  <si>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</si>
  <si>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</si>
  <si>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</si>
  <si>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</si>
  <si>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</si>
  <si>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</si>
  <si>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</si>
  <si>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</si>
  <si>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</si>
  <si>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</si>
  <si>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</si>
  <si>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</si>
  <si>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</si>
  <si>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</si>
  <si>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</si>
  <si>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</si>
  <si>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</si>
  <si>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</si>
  <si>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</si>
  <si>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</si>
  <si>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</si>
  <si>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</si>
  <si>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</si>
  <si>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</si>
  <si>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</si>
  <si>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</si>
  <si>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</si>
  <si>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</si>
  <si>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</si>
  <si>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</si>
  <si>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</si>
  <si>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</si>
  <si>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</si>
  <si>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</si>
  <si>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</si>
  <si>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</si>
  <si>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</si>
  <si>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</si>
  <si>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</si>
  <si>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</si>
  <si>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</si>
  <si>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</si>
  <si>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</si>
  <si>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</si>
  <si>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</si>
  <si>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</si>
  <si>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</si>
  <si>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</si>
  <si>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</si>
  <si>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</si>
  <si>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</si>
  <si>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</si>
  <si>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</si>
  <si>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</si>
  <si>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</si>
  <si>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</si>
  <si>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</si>
  <si>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</si>
  <si>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</si>
  <si>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</si>
  <si>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</si>
  <si>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</si>
  <si>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</si>
  <si>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</si>
  <si>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</si>
  <si>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</si>
  <si>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</si>
  <si>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</si>
  <si>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</si>
  <si>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</si>
  <si>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</si>
  <si>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</si>
  <si>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</si>
  <si>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</si>
  <si>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</si>
  <si>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</si>
  <si>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</si>
  <si>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</si>
  <si>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</si>
  <si>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</si>
  <si>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</si>
  <si>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</si>
  <si>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</si>
  <si>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</si>
  <si>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</si>
  <si>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</si>
  <si>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</si>
  <si>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</si>
  <si>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</si>
  <si>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</si>
  <si>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</si>
  <si>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</si>
  <si>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</si>
  <si>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</si>
  <si>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</si>
  <si>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</si>
  <si>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</si>
  <si>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</si>
  <si>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</si>
  <si>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</si>
  <si>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</si>
  <si>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</si>
  <si>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</si>
  <si>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</si>
  <si>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</si>
  <si>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</si>
  <si>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</si>
  <si>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</si>
  <si>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</si>
  <si>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</si>
  <si>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</si>
  <si>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</si>
  <si>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</si>
  <si>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</si>
  <si>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</si>
  <si>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</si>
  <si>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</si>
  <si>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</si>
  <si>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</si>
  <si>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</si>
  <si>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</si>
  <si>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</si>
  <si>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</si>
  <si>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</si>
  <si>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</si>
  <si>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</si>
  <si>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</si>
  <si>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</si>
  <si>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</si>
  <si>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</si>
  <si>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</si>
  <si>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</si>
  <si>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</si>
  <si>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</si>
  <si>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</si>
  <si>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</si>
  <si>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</si>
  <si>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</si>
  <si>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</si>
  <si>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</si>
  <si>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</si>
  <si>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</si>
  <si>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</si>
  <si>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</si>
  <si>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</si>
  <si>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</si>
  <si>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</si>
  <si>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</si>
  <si>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</si>
  <si>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</si>
  <si>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</si>
  <si>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</si>
  <si>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</si>
  <si>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</si>
  <si>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</si>
  <si>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</si>
  <si>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</si>
  <si>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</si>
  <si>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</si>
  <si>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</si>
  <si>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</si>
  <si>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</si>
  <si>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</si>
  <si>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</si>
  <si>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</si>
  <si>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</si>
  <si>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</si>
  <si>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</si>
  <si>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</si>
  <si>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</si>
  <si>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</si>
  <si>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</si>
  <si>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</si>
  <si>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</si>
  <si>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</si>
  <si>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</si>
  <si>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</si>
  <si>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</si>
  <si>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</si>
  <si>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</si>
  <si>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</si>
  <si>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</si>
  <si>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</si>
  <si>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</si>
  <si>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</si>
  <si>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</si>
  <si>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</si>
  <si>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</si>
  <si>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</si>
  <si>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</si>
  <si>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</si>
  <si>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</si>
  <si>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</si>
  <si>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</si>
  <si>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</si>
  <si>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</si>
  <si>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</si>
  <si>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</si>
  <si>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</si>
  <si>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</si>
  <si>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</si>
  <si>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</si>
  <si>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</si>
  <si>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</si>
  <si>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</si>
  <si>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</si>
  <si>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</si>
  <si>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</si>
  <si>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</si>
  <si>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</si>
  <si>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</si>
  <si>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</si>
  <si>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</si>
  <si>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</si>
  <si>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</si>
  <si>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</si>
  <si>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</si>
  <si>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</si>
  <si>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</si>
  <si>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</si>
  <si>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</si>
  <si>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</si>
  <si>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</si>
  <si>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</si>
  <si>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</si>
  <si>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</si>
  <si>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</si>
  <si>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</si>
  <si>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</si>
  <si>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</si>
  <si>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</si>
  <si>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</si>
  <si>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</si>
  <si>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</si>
  <si>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</si>
  <si>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</si>
  <si>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</si>
  <si>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</si>
  <si>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</si>
  <si>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</si>
  <si>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</si>
  <si>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</si>
  <si>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</si>
  <si>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</si>
  <si>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</si>
  <si>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</si>
  <si>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</si>
  <si>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</si>
  <si>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</si>
  <si>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</si>
  <si>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</si>
  <si>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</si>
  <si>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</si>
  <si>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</si>
  <si>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</si>
  <si>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</si>
  <si>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</si>
  <si>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</si>
  <si>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</si>
  <si>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</si>
  <si>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</si>
  <si>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</si>
  <si>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</si>
  <si>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</si>
  <si>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</si>
  <si>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</si>
  <si>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</si>
  <si>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</si>
  <si>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</si>
  <si>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</si>
  <si>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</si>
  <si>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</si>
  <si>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</si>
  <si>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</si>
  <si>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</si>
  <si>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</si>
  <si>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</si>
  <si>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</si>
  <si>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</si>
  <si>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</si>
  <si>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</si>
  <si>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</si>
  <si>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</si>
  <si>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</si>
  <si>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</si>
  <si>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</si>
  <si>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</si>
  <si>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</si>
  <si>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</si>
  <si>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</si>
  <si>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</si>
  <si>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</si>
  <si>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</si>
  <si>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</si>
  <si>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</si>
  <si>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</si>
  <si>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</si>
  <si>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</si>
  <si>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</si>
  <si>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</si>
  <si>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</si>
  <si>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</si>
  <si>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</si>
  <si>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</si>
  <si>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</si>
  <si>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</si>
  <si>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</si>
  <si>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</si>
  <si>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</si>
  <si>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</si>
  <si>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</si>
  <si>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</si>
  <si>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</si>
  <si>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</si>
  <si>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</si>
  <si>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</si>
  <si>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</si>
  <si>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</si>
  <si>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</si>
  <si>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</si>
  <si>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</si>
  <si>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</si>
  <si>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</si>
  <si>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</si>
  <si>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</si>
  <si>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</si>
  <si>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</si>
  <si>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</si>
  <si>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</si>
  <si>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</si>
  <si>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</si>
  <si>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</si>
  <si>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</si>
  <si>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</si>
  <si>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</si>
  <si>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</si>
  <si>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</si>
  <si>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</si>
  <si>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</si>
  <si>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</si>
  <si>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</si>
  <si>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</si>
  <si>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</si>
  <si>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</si>
  <si>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</si>
  <si>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</si>
  <si>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</si>
  <si>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</si>
  <si>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</si>
  <si>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</si>
  <si>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</si>
  <si>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</si>
  <si>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</si>
  <si>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</si>
  <si>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</si>
  <si>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</si>
  <si>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</si>
  <si>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</si>
  <si>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</si>
  <si>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</si>
  <si>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</si>
  <si>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</si>
  <si>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</si>
  <si>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</si>
  <si>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</si>
  <si>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</si>
  <si>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</si>
  <si>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</si>
  <si>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</si>
  <si>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</si>
  <si>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</si>
  <si>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</si>
  <si>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</si>
  <si>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</si>
  <si>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</si>
  <si>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</si>
  <si>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</si>
  <si>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</si>
  <si>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</si>
  <si>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</si>
  <si>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</si>
  <si>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</si>
  <si>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</si>
  <si>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</si>
  <si>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</si>
  <si>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</si>
  <si>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</si>
  <si>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</si>
  <si>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</si>
  <si>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</si>
  <si>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</si>
  <si>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</si>
  <si>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</si>
  <si>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</si>
  <si>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</si>
  <si>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</si>
  <si>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</si>
  <si>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</si>
  <si>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</si>
  <si>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</si>
  <si>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</si>
  <si>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</si>
  <si>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</si>
  <si>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</si>
  <si>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</si>
  <si>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</si>
  <si>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</si>
  <si>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</si>
  <si>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</si>
  <si>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</si>
  <si>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</si>
  <si>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</si>
  <si>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</si>
  <si>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</si>
  <si>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</si>
  <si>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</si>
  <si>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</si>
  <si>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</si>
  <si>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</si>
  <si>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</si>
  <si>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</si>
  <si>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</si>
  <si>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</si>
  <si>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</si>
  <si>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</si>
  <si>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</si>
  <si>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</si>
  <si>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</si>
  <si>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</si>
  <si>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</si>
  <si>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</si>
  <si>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</si>
  <si>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</si>
  <si>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</si>
  <si>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</si>
  <si>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</si>
  <si>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</si>
  <si>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</si>
  <si>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</si>
  <si>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</si>
  <si>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</si>
  <si>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</si>
  <si>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</si>
  <si>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</si>
  <si>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</si>
  <si>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</si>
  <si>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</si>
  <si>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</si>
  <si>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</si>
  <si>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</si>
  <si>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</si>
  <si>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</si>
  <si>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</si>
  <si>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</si>
  <si>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</si>
  <si>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</si>
  <si>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</si>
  <si>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</si>
  <si>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</si>
  <si>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</si>
  <si>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</si>
  <si>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</si>
  <si>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</si>
  <si>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</si>
  <si>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</si>
  <si>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</si>
  <si>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</si>
  <si>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</si>
  <si>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</si>
  <si>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</si>
  <si>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</si>
  <si>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</si>
  <si>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</si>
  <si>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</si>
  <si>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</si>
  <si>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</si>
  <si>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</si>
  <si>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</si>
  <si>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</si>
  <si>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</si>
  <si>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</si>
  <si>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</si>
  <si>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</si>
  <si>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</si>
  <si>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</si>
  <si>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</si>
  <si>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</si>
  <si>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</si>
  <si>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</si>
  <si>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</si>
  <si>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</si>
  <si>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</si>
  <si>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</si>
  <si>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</si>
  <si>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</si>
  <si>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</si>
  <si>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</si>
  <si>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</si>
  <si>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</si>
  <si>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</si>
  <si>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</si>
  <si>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</si>
  <si>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</si>
  <si>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</si>
  <si>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</si>
  <si>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</si>
  <si>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</si>
  <si>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</si>
  <si>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</si>
  <si>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</si>
  <si>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</si>
  <si>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</si>
  <si>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</si>
  <si>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</si>
  <si>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</si>
  <si>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</si>
  <si>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</si>
  <si>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</si>
  <si>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</si>
  <si>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</si>
  <si>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</si>
  <si>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</si>
  <si>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</si>
  <si>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</si>
  <si>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</si>
  <si>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</si>
  <si>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</si>
  <si>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</si>
  <si>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</si>
  <si>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</si>
  <si>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</si>
  <si>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</si>
  <si>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</si>
  <si>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</si>
  <si>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</si>
  <si>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</si>
  <si>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</si>
  <si>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</si>
  <si>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</si>
  <si>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</si>
  <si>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</si>
  <si>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</si>
  <si>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</si>
  <si>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</si>
  <si>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</si>
  <si>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</si>
  <si>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</si>
  <si>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</si>
  <si>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</si>
  <si>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</si>
  <si>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</si>
  <si>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</si>
  <si>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</si>
  <si>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</si>
  <si>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</si>
  <si>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</si>
  <si>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</si>
  <si>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</si>
  <si>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</si>
  <si>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</si>
  <si>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</si>
  <si>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</si>
  <si>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</si>
  <si>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</si>
  <si>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</si>
  <si>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</si>
  <si>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</si>
  <si>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</si>
  <si>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</si>
  <si>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</si>
  <si>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</si>
  <si>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</si>
  <si>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</si>
  <si>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</si>
  <si>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</si>
  <si>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</si>
  <si>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</si>
  <si>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</si>
  <si>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</si>
  <si>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</si>
  <si>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</si>
  <si>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</si>
  <si>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</si>
  <si>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</si>
  <si>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</si>
  <si>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</si>
  <si>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</si>
  <si>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</si>
  <si>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</si>
  <si>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</si>
  <si>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</si>
  <si>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</si>
  <si>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</si>
  <si>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</si>
  <si>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</si>
  <si>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</si>
  <si>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</si>
  <si>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</si>
  <si>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</si>
  <si>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</si>
  <si>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</si>
  <si>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</si>
  <si>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</si>
  <si>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</si>
  <si>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</si>
  <si>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</si>
  <si>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</si>
  <si>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</si>
  <si>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</si>
  <si>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</si>
  <si>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</si>
  <si>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</si>
  <si>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</si>
  <si>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</si>
  <si>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</si>
  <si>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</si>
  <si>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</si>
  <si>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</si>
  <si>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</si>
  <si>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</si>
  <si>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</si>
  <si>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</si>
  <si>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</si>
  <si>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</si>
  <si>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</si>
  <si>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</si>
  <si>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</si>
  <si>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</si>
  <si>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</si>
  <si>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</si>
  <si>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</si>
  <si>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</si>
  <si>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</si>
  <si>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</si>
  <si>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</si>
  <si>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</si>
  <si>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</si>
  <si>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</si>
  <si>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</si>
  <si>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</si>
  <si>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</si>
  <si>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</si>
  <si>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</si>
  <si>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</si>
  <si>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</si>
  <si>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</si>
  <si>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</si>
  <si>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</si>
  <si>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</si>
  <si>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</si>
  <si>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</si>
  <si>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</si>
  <si>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</si>
  <si>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</si>
  <si>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</si>
  <si>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</si>
  <si>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</si>
  <si>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</si>
  <si>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</si>
  <si>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</si>
  <si>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</si>
  <si>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</si>
  <si>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</si>
  <si>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</si>
  <si>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</si>
  <si>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</si>
  <si>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</si>
  <si>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</si>
  <si>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</si>
  <si>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</si>
  <si>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</si>
  <si>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</si>
  <si>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</si>
  <si>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</si>
  <si>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</si>
  <si>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</si>
  <si>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</si>
  <si>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</si>
  <si>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</si>
  <si>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</si>
  <si>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</si>
  <si>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</si>
  <si>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</si>
  <si>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</si>
  <si>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</si>
  <si>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</si>
  <si>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</si>
  <si>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</si>
  <si>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</si>
  <si>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</si>
  <si>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</si>
  <si>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</si>
  <si>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</si>
  <si>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</si>
  <si>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</si>
  <si>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</si>
  <si>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</si>
  <si>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</si>
  <si>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</si>
  <si>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</si>
  <si>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</si>
  <si>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</si>
  <si>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</si>
  <si>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</si>
  <si>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</si>
  <si>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</si>
  <si>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</si>
  <si>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</si>
  <si>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</si>
  <si>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</si>
  <si>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</si>
  <si>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</si>
  <si>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</si>
  <si>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</si>
  <si>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</si>
  <si>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</si>
  <si>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</si>
  <si>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</si>
  <si>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</si>
  <si>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</si>
  <si>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</si>
  <si>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</si>
  <si>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</si>
  <si>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</si>
  <si>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</si>
  <si>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</si>
  <si>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</si>
  <si>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</si>
  <si>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</si>
  <si>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</si>
  <si>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</si>
  <si>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</si>
  <si>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</si>
  <si>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</si>
  <si>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</si>
  <si>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</si>
  <si>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</si>
  <si>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</si>
  <si>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</si>
  <si>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</si>
  <si>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</si>
  <si>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</si>
  <si>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</si>
  <si>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</si>
  <si>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</si>
  <si>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</si>
  <si>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</si>
  <si>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</si>
  <si>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</si>
  <si>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</si>
  <si>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</si>
  <si>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</si>
  <si>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</si>
  <si>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</si>
  <si>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</si>
  <si>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</si>
  <si>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</si>
  <si>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</si>
  <si>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</si>
  <si>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</si>
  <si>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</si>
  <si>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</si>
  <si>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</si>
  <si>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</si>
  <si>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</si>
  <si>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</si>
  <si>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</si>
  <si>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</si>
  <si>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</si>
  <si>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</si>
  <si>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</si>
  <si>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</si>
  <si>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</si>
  <si>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</si>
  <si>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</si>
  <si>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</si>
  <si>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</si>
  <si>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</si>
  <si>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</si>
  <si>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</si>
  <si>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</si>
  <si>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</si>
  <si>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</si>
  <si>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</si>
  <si>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</si>
  <si>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</si>
  <si>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</si>
  <si>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</si>
  <si>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</si>
  <si>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</si>
  <si>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</si>
  <si>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</si>
  <si>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</si>
  <si>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</si>
  <si>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</si>
  <si>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</si>
  <si>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</si>
  <si>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</si>
  <si>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</si>
  <si>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</si>
  <si>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</si>
  <si>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</si>
  <si>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</si>
  <si>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</si>
  <si>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</si>
  <si>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</si>
  <si>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</si>
  <si>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</si>
  <si>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</si>
  <si>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</si>
  <si>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</si>
  <si>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</si>
  <si>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</si>
  <si>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</si>
  <si>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</si>
  <si>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</si>
  <si>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</si>
  <si>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</si>
  <si>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</si>
  <si>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</si>
  <si>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</si>
  <si>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</si>
  <si>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</si>
  <si>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</si>
  <si>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</si>
  <si>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</si>
  <si>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</si>
  <si>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</si>
  <si>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</si>
  <si>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</si>
  <si>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</si>
  <si>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</si>
  <si>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</si>
  <si>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</si>
  <si>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</si>
  <si>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</si>
  <si>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</si>
  <si>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</si>
  <si>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</si>
  <si>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</si>
  <si>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</si>
  <si>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</si>
  <si>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</si>
  <si>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</si>
  <si>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</si>
  <si>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</si>
  <si>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</si>
  <si>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</si>
  <si>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</si>
  <si>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</si>
  <si>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</si>
  <si>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</si>
  <si>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</si>
  <si>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</si>
  <si>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</si>
  <si>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</si>
  <si>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</si>
  <si>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</si>
  <si>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</si>
  <si>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</si>
  <si>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</si>
  <si>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</si>
  <si>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</si>
  <si>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</si>
  <si>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</si>
  <si>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</si>
  <si>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</si>
  <si>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</si>
  <si>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</si>
  <si>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</si>
  <si>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</si>
  <si>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</si>
  <si>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</si>
  <si>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</si>
  <si>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</si>
  <si>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</si>
  <si>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</si>
  <si>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</si>
  <si>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</si>
  <si>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</si>
  <si>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</si>
  <si>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</si>
  <si>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</si>
  <si>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</si>
  <si>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</si>
  <si>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</si>
  <si>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</si>
  <si>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</si>
  <si>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</si>
  <si>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</si>
  <si>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</si>
  <si>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</si>
  <si>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</si>
  <si>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</si>
  <si>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</si>
  <si>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</si>
  <si>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</si>
  <si>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</si>
  <si>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</si>
  <si>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</si>
  <si>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</si>
  <si>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</si>
  <si>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</si>
  <si>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</si>
  <si>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</si>
  <si>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</si>
  <si>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</si>
  <si>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</si>
  <si>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</si>
  <si>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</si>
  <si>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</si>
  <si>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</si>
  <si>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</si>
  <si>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</si>
  <si>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</si>
  <si>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</si>
  <si>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</si>
  <si>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</si>
  <si>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</si>
  <si>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</si>
  <si>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</si>
  <si>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</si>
  <si>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</si>
  <si>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</si>
  <si>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</si>
  <si>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</si>
  <si>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</si>
  <si>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</si>
  <si>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</si>
  <si>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</si>
  <si>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</si>
  <si>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</si>
  <si>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</si>
  <si>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</si>
  <si>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</si>
  <si>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</si>
  <si>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</si>
  <si>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</si>
  <si>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</si>
  <si>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</si>
  <si>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</si>
  <si>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</si>
  <si>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</si>
  <si>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</si>
  <si>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</si>
  <si>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</si>
  <si>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</si>
  <si>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</si>
  <si>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</si>
  <si>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</si>
  <si>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</si>
  <si>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</si>
  <si>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</si>
  <si>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</si>
  <si>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</si>
  <si>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</si>
  <si>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</si>
  <si>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</si>
  <si>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</si>
  <si>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</si>
  <si>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</si>
  <si>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</si>
  <si>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</si>
  <si>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</si>
  <si>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</si>
  <si>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</si>
  <si>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</si>
  <si>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</si>
  <si>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</si>
  <si>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</si>
  <si>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</si>
  <si>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</si>
  <si>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</si>
  <si>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</si>
  <si>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</si>
  <si>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</si>
  <si>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</si>
  <si>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</si>
  <si>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</si>
  <si>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</si>
  <si>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</si>
  <si>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</si>
  <si>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</si>
  <si>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</si>
  <si>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</si>
  <si>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</si>
  <si>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</si>
  <si>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</si>
  <si>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</si>
  <si>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</si>
  <si>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</si>
  <si>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</si>
  <si>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</si>
  <si>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</si>
  <si>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</si>
  <si>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</si>
  <si>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</si>
  <si>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</si>
  <si>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</si>
  <si>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</si>
  <si>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</si>
  <si>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</si>
  <si>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</si>
  <si>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</si>
  <si>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</si>
  <si>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</si>
  <si>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</si>
  <si>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</si>
  <si>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</si>
  <si>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</si>
  <si>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</si>
  <si>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</si>
  <si>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</si>
  <si>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</si>
  <si>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</si>
  <si>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</si>
  <si>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</si>
  <si>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</si>
  <si>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</si>
  <si>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</si>
  <si>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</si>
  <si>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</si>
  <si>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</si>
  <si>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</si>
  <si>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</si>
  <si>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</si>
  <si>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</si>
  <si>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</si>
  <si>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</si>
  <si>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</si>
  <si>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</si>
  <si>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</si>
  <si>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</si>
  <si>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</si>
  <si>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</si>
  <si>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</si>
  <si>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</si>
  <si>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</si>
  <si>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</si>
  <si>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</si>
  <si>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</si>
  <si>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</si>
  <si>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</si>
  <si>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</si>
  <si>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</si>
  <si>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</si>
  <si>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</si>
  <si>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</si>
  <si>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</si>
  <si>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</si>
  <si>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</si>
  <si>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</si>
  <si>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</si>
  <si>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</si>
  <si>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</si>
  <si>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</si>
  <si>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</si>
  <si>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</si>
  <si>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</si>
  <si>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</si>
  <si>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</si>
  <si>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</si>
  <si>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</si>
  <si>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</si>
  <si>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</si>
  <si>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</si>
  <si>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</si>
  <si>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</si>
  <si>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</si>
  <si>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</si>
  <si>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</si>
  <si>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</si>
  <si>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</si>
  <si>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</si>
  <si>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</si>
  <si>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</si>
  <si>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</si>
  <si>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</si>
  <si>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</si>
  <si>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</si>
  <si>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</si>
  <si>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</si>
  <si>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</si>
  <si>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</si>
  <si>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</si>
  <si>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</si>
  <si>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</si>
  <si>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</si>
  <si>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</si>
  <si>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</si>
  <si>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</si>
  <si>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</si>
  <si>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</si>
  <si>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</si>
  <si>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</si>
  <si>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</si>
  <si>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</si>
  <si>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</si>
  <si>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</si>
  <si>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</si>
  <si>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</si>
  <si>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</si>
  <si>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</si>
  <si>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</si>
  <si>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</si>
  <si>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</si>
  <si>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</si>
  <si>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</si>
  <si>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</si>
  <si>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</si>
  <si>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</si>
  <si>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</si>
  <si>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</si>
  <si>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</si>
  <si>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</si>
  <si>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</si>
  <si>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</si>
  <si>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</si>
  <si>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</si>
  <si>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</si>
  <si>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</si>
  <si>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</si>
  <si>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</si>
  <si>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</si>
  <si>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</si>
  <si>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</si>
  <si>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</si>
  <si>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</si>
  <si>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</si>
  <si>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</si>
  <si>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</si>
  <si>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</si>
  <si>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</si>
  <si>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</si>
  <si>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</si>
  <si>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</si>
  <si>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</si>
  <si>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</si>
  <si>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</si>
  <si>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</si>
  <si>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</si>
  <si>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</si>
  <si>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</si>
  <si>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</si>
  <si>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</si>
  <si>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</si>
  <si>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</si>
  <si>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</si>
  <si>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</si>
  <si>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</si>
  <si>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</si>
  <si>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</si>
  <si>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</si>
  <si>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</si>
  <si>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</si>
  <si>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</si>
  <si>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</si>
  <si>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</si>
  <si>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</si>
  <si>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</si>
  <si>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</si>
  <si>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</si>
  <si>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</si>
  <si>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</si>
  <si>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</si>
  <si>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</si>
  <si>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</si>
  <si>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</si>
  <si>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</si>
  <si>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</si>
  <si>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</si>
  <si>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</si>
  <si>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</si>
  <si>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</si>
  <si>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</si>
  <si>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</si>
  <si>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</si>
  <si>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</si>
  <si>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</si>
  <si>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</si>
  <si>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</si>
  <si>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</si>
  <si>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</si>
  <si>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</si>
  <si>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</si>
  <si>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</si>
  <si>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</si>
  <si>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</si>
  <si>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</si>
  <si>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</si>
  <si>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</si>
  <si>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</si>
  <si>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</si>
  <si>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</si>
  <si>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</si>
  <si>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</si>
  <si>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</si>
  <si>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</si>
  <si>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</si>
  <si>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</si>
  <si>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</si>
  <si>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</si>
  <si>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</si>
  <si>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</si>
  <si>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</si>
  <si>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</si>
  <si>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</si>
  <si>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</si>
  <si>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</si>
  <si>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</si>
  <si>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</si>
  <si>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</si>
  <si>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</si>
  <si>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</si>
  <si>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</si>
  <si>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</si>
  <si>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</si>
  <si>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</si>
  <si>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</si>
  <si>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</si>
  <si>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</si>
  <si>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</si>
  <si>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</si>
  <si>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</si>
  <si>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</si>
  <si>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</si>
  <si>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</si>
  <si>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</si>
  <si>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</si>
  <si>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</si>
  <si>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</si>
  <si>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</si>
  <si>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</si>
  <si>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</si>
  <si>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</si>
  <si>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</si>
  <si>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</si>
  <si>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</si>
  <si>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</si>
  <si>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</si>
  <si>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</si>
  <si>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</si>
  <si>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</si>
  <si>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</si>
  <si>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</si>
  <si>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</si>
  <si>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</si>
  <si>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</si>
  <si>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</si>
  <si>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</si>
  <si>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</si>
  <si>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</si>
  <si>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</si>
  <si>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</si>
  <si>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</si>
  <si>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</si>
  <si>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</si>
  <si>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</si>
  <si>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</si>
  <si>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</si>
  <si>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</si>
  <si>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</si>
  <si>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</si>
  <si>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</si>
  <si>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</si>
  <si>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</si>
  <si>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</si>
  <si>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</si>
  <si>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</si>
  <si>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</si>
  <si>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</si>
  <si>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</si>
  <si>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</si>
  <si>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</si>
  <si>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</si>
  <si>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</si>
  <si>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</si>
  <si>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</si>
  <si>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</si>
  <si>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</si>
  <si>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</si>
  <si>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</si>
  <si>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</si>
  <si>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</si>
  <si>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</si>
  <si>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</si>
  <si>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</si>
  <si>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</si>
  <si>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</si>
  <si>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</si>
  <si>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</si>
  <si>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</si>
  <si>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</si>
  <si>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</si>
  <si>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</si>
  <si>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</si>
  <si>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</si>
  <si>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</si>
  <si>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</si>
  <si>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</si>
  <si>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</si>
  <si>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</si>
  <si>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</si>
  <si>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</si>
  <si>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</si>
  <si>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</si>
  <si>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</si>
  <si>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</si>
  <si>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</si>
  <si>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</si>
  <si>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</si>
  <si>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</si>
  <si>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</si>
  <si>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</si>
  <si>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</si>
  <si>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</si>
  <si>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</si>
  <si>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</si>
  <si>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</si>
  <si>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</si>
  <si>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</si>
  <si>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</si>
  <si>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</si>
  <si>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</si>
  <si>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</si>
  <si>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</si>
  <si>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</si>
  <si>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</si>
  <si>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</si>
  <si>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</si>
  <si>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</si>
  <si>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</si>
  <si>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</si>
  <si>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</si>
  <si>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</si>
  <si>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</si>
  <si>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</si>
  <si>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</si>
  <si>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</si>
  <si>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</si>
  <si>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</si>
  <si>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</si>
  <si>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</si>
  <si>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</si>
  <si>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</si>
  <si>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</si>
  <si>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</si>
  <si>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</si>
  <si>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</si>
  <si>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</si>
  <si>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</si>
  <si>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</si>
  <si>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</si>
  <si>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</si>
  <si>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</si>
  <si>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</si>
  <si>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</si>
  <si>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</si>
  <si>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</si>
  <si>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</si>
  <si>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</si>
  <si>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</si>
  <si>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</si>
  <si>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</si>
  <si>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</si>
  <si>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</si>
  <si>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</si>
  <si>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</si>
  <si>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</si>
  <si>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</si>
  <si>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</si>
  <si>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</si>
  <si>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</si>
  <si>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</si>
  <si>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</si>
  <si>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</si>
  <si>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</si>
  <si>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</si>
  <si>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</si>
  <si>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</si>
  <si>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</si>
  <si>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</si>
  <si>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</si>
  <si>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</si>
  <si>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</si>
  <si>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</si>
  <si>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</si>
  <si>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</si>
  <si>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</si>
  <si>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</si>
  <si>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</si>
  <si>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</si>
  <si>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</si>
  <si>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</si>
  <si>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</si>
  <si>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</si>
  <si>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</si>
  <si>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</si>
  <si>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</si>
  <si>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</si>
  <si>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</si>
  <si>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</si>
  <si>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</si>
  <si>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</si>
  <si>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</si>
  <si>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</si>
  <si>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</si>
  <si>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</si>
  <si>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</si>
  <si>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</si>
  <si>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</si>
  <si>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</si>
  <si>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</si>
  <si>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</si>
  <si>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</si>
  <si>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</si>
  <si>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</si>
  <si>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</si>
  <si>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</si>
  <si>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</si>
  <si>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</si>
  <si>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</si>
  <si>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</si>
  <si>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</si>
  <si>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</si>
  <si>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</si>
  <si>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</si>
  <si>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</si>
  <si>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</si>
  <si>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</si>
  <si>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</si>
  <si>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</si>
  <si>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</si>
  <si>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</si>
  <si>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</si>
  <si>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</si>
  <si>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</si>
  <si>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</si>
  <si>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</si>
  <si>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</si>
  <si>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</si>
  <si>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</si>
  <si>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</si>
  <si>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</si>
  <si>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</si>
  <si>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</si>
  <si>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</si>
  <si>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</si>
  <si>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</si>
  <si>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</si>
  <si>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</si>
  <si>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</si>
  <si>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</si>
  <si>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</si>
  <si>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</si>
  <si>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</si>
  <si>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</si>
  <si>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</si>
  <si>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</si>
  <si>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</si>
  <si>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</si>
  <si>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</si>
  <si>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</si>
  <si>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</si>
  <si>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</si>
  <si>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</si>
  <si>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</si>
  <si>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</si>
  <si>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</si>
  <si>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</si>
  <si>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</si>
  <si>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</si>
  <si>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</si>
  <si>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</si>
  <si>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</si>
  <si>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</si>
  <si>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</si>
  <si>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</si>
  <si>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</si>
  <si>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</si>
  <si>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</si>
  <si>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</si>
  <si>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</si>
  <si>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</si>
  <si>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</si>
  <si>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</si>
  <si>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</si>
  <si>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</si>
  <si>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</si>
  <si>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</si>
  <si>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</si>
  <si>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</si>
  <si>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</si>
  <si>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</si>
  <si>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</si>
  <si>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</si>
  <si>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</si>
  <si>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</si>
  <si>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</si>
  <si>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</si>
  <si>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</si>
  <si>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</si>
  <si>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</si>
  <si>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</si>
  <si>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</si>
  <si>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</si>
  <si>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</si>
  <si>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</si>
  <si>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</si>
  <si>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</si>
  <si>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</si>
  <si>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</si>
  <si>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</si>
  <si>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</si>
  <si>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</si>
  <si>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</si>
  <si>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</si>
  <si>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</si>
  <si>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</si>
  <si>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</si>
  <si>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</si>
  <si>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</si>
  <si>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</si>
  <si>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</si>
  <si>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</si>
  <si>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</si>
  <si>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</si>
  <si>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</si>
  <si>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</si>
  <si>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</si>
  <si>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</si>
  <si>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</si>
  <si>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</si>
  <si>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</si>
  <si>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</si>
  <si>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</si>
  <si>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</si>
  <si>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</si>
  <si>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</si>
  <si>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</si>
  <si>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</si>
  <si>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</si>
  <si>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</si>
  <si>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</si>
  <si>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</si>
  <si>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</si>
  <si>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</si>
  <si>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</si>
  <si>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</si>
  <si>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</si>
  <si>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</si>
  <si>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</si>
  <si>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</si>
  <si>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</si>
  <si>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</si>
  <si>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</si>
  <si>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</si>
  <si>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</si>
  <si>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</si>
  <si>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</si>
  <si>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</si>
  <si>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</si>
  <si>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</si>
  <si>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</si>
  <si>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</si>
  <si>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</si>
  <si>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</si>
  <si>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</si>
  <si>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</si>
  <si>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</si>
  <si>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</si>
  <si>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</si>
  <si>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</si>
  <si>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</si>
  <si>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</si>
  <si>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</si>
  <si>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</si>
  <si>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</si>
  <si>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</si>
  <si>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</si>
  <si>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</si>
  <si>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</si>
  <si>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</si>
  <si>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</si>
  <si>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</si>
  <si>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</si>
  <si>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</si>
  <si>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</si>
  <si>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</si>
  <si>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</si>
  <si>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</si>
  <si>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</si>
  <si>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</si>
  <si>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</si>
  <si>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</si>
  <si>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</si>
  <si>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</si>
  <si>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</si>
  <si>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</si>
  <si>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</si>
  <si>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</si>
  <si>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</si>
  <si>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</si>
  <si>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</si>
  <si>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</si>
  <si>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</si>
  <si>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</si>
  <si>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</si>
  <si>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</si>
  <si>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</si>
  <si>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</si>
  <si>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</si>
  <si>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</si>
  <si>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</si>
  <si>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</si>
  <si>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</si>
  <si>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</si>
  <si>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</si>
  <si>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</si>
  <si>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</si>
  <si>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</si>
  <si>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</si>
  <si>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</si>
  <si>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</si>
  <si>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</si>
  <si>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</si>
  <si>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</si>
  <si>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</si>
  <si>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</si>
  <si>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</si>
  <si>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</si>
  <si>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</si>
  <si>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</si>
  <si>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</si>
  <si>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</si>
  <si>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</si>
  <si>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</si>
  <si>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</si>
  <si>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</si>
  <si>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</si>
  <si>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</si>
  <si>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</si>
  <si>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</si>
  <si>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</si>
  <si>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</si>
  <si>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</si>
  <si>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</si>
  <si>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</si>
  <si>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</si>
  <si>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</si>
  <si>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</si>
  <si>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</si>
  <si>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</si>
  <si>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</si>
  <si>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</si>
  <si>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</si>
  <si>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</si>
  <si>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</si>
  <si>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</si>
  <si>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</si>
  <si>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</si>
  <si>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</si>
  <si>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</si>
  <si>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</si>
  <si>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</si>
  <si>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</si>
  <si>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</si>
  <si>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</si>
  <si>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</si>
  <si>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</si>
  <si>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</si>
  <si>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</si>
  <si>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</si>
  <si>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</si>
  <si>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</si>
  <si>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</si>
  <si>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</si>
  <si>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</si>
  <si>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</si>
  <si>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</si>
  <si>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</si>
  <si>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</si>
  <si>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</si>
  <si>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</si>
  <si>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</si>
  <si>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</si>
  <si>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</si>
  <si>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</si>
  <si>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</si>
  <si>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</si>
  <si>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</si>
  <si>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</si>
  <si>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</si>
  <si>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</si>
  <si>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</si>
  <si>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</si>
  <si>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</si>
  <si>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</si>
  <si>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</si>
  <si>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</si>
  <si>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</si>
  <si>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</si>
  <si>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</si>
  <si>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</si>
  <si>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</si>
  <si>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</si>
  <si>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</si>
  <si>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</si>
  <si>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</si>
  <si>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</si>
  <si>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</si>
  <si>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</si>
  <si>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</si>
  <si>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</si>
  <si>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</si>
  <si>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</si>
  <si>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</si>
  <si>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</si>
  <si>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</si>
  <si>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</si>
  <si>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</si>
  <si>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</si>
  <si>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</si>
  <si>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</si>
  <si>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</si>
  <si>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</si>
  <si>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</si>
  <si>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</si>
  <si>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</si>
  <si>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</si>
  <si>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</si>
  <si>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</si>
  <si>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</si>
  <si>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</si>
  <si>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</si>
  <si>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</si>
  <si>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</si>
  <si>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</si>
  <si>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</si>
  <si>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</si>
  <si>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</si>
  <si>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</si>
  <si>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</si>
  <si>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</si>
  <si>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</si>
  <si>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</si>
  <si>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</si>
  <si>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</si>
  <si>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</si>
  <si>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</si>
  <si>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</si>
  <si>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</si>
  <si>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</si>
  <si>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</si>
  <si>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</si>
  <si>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</si>
  <si>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</si>
  <si>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</si>
  <si>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</si>
  <si>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</si>
  <si>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</si>
  <si>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</si>
  <si>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</si>
  <si>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</si>
  <si>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</si>
  <si>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</si>
  <si>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</si>
  <si>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</si>
  <si>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</si>
  <si>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</si>
  <si>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</si>
  <si>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</si>
  <si>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</si>
  <si>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</si>
  <si>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</si>
  <si>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</si>
  <si>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</si>
  <si>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</si>
  <si>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</si>
  <si>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</si>
  <si>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</si>
  <si>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</si>
  <si>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</si>
  <si>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</si>
  <si>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</si>
  <si>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</si>
  <si>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</si>
  <si>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</si>
  <si>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</si>
  <si>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</si>
  <si>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</si>
  <si>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</si>
  <si>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</si>
  <si>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</si>
  <si>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</si>
  <si>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</si>
  <si>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</si>
  <si>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</si>
  <si>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</si>
  <si>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</si>
  <si>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</si>
  <si>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</si>
  <si>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</si>
  <si>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</si>
  <si>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</si>
  <si>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</si>
  <si>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</si>
  <si>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</si>
  <si>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</si>
  <si>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</si>
  <si>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</si>
  <si>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</si>
  <si>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</si>
  <si>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</si>
  <si>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</si>
  <si>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</si>
  <si>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</si>
  <si>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</si>
  <si>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</si>
  <si>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</si>
  <si>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</si>
  <si>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</si>
  <si>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</si>
  <si>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</si>
  <si>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</si>
  <si>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</si>
  <si>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</si>
  <si>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</si>
  <si>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</si>
  <si>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</si>
  <si>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</si>
  <si>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</si>
  <si>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</si>
  <si>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</si>
  <si>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</si>
  <si>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</si>
  <si>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</si>
  <si>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</si>
  <si>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</si>
  <si>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</si>
  <si>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</si>
  <si>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</si>
  <si>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</si>
  <si>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</si>
  <si>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</si>
  <si>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</si>
  <si>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</si>
  <si>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</si>
  <si>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</si>
  <si>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</si>
  <si>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</si>
  <si>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</si>
  <si>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</si>
  <si>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</si>
  <si>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</si>
  <si>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</si>
  <si>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</si>
  <si>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</si>
  <si>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</si>
  <si>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</si>
  <si>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</si>
  <si>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</si>
  <si>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</si>
  <si>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</si>
  <si>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</si>
  <si>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</si>
  <si>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</si>
  <si>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</si>
  <si>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</si>
  <si>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</si>
  <si>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</si>
  <si>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</si>
  <si>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</si>
  <si>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</si>
  <si>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</si>
  <si>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</si>
  <si>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</si>
  <si>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</si>
  <si>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</si>
  <si>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</si>
  <si>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</si>
  <si>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</si>
  <si>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</si>
  <si>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</si>
  <si>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</si>
  <si>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</si>
  <si>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</si>
  <si>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</si>
  <si>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</si>
  <si>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</si>
  <si>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</si>
  <si>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</si>
  <si>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</si>
  <si>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</si>
  <si>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</si>
  <si>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</si>
  <si>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</si>
  <si>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</si>
  <si>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</si>
  <si>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</si>
  <si>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</si>
  <si>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</si>
  <si>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</si>
  <si>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</si>
  <si>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</si>
  <si>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</si>
  <si>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</si>
  <si>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</si>
  <si>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</si>
  <si>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</si>
  <si>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</si>
  <si>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</si>
  <si>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</si>
  <si>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</si>
  <si>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</si>
  <si>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</si>
  <si>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</si>
  <si>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</si>
  <si>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</si>
  <si>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</si>
  <si>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</si>
  <si>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</si>
  <si>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</si>
  <si>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</si>
  <si>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</si>
  <si>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</si>
  <si>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</si>
  <si>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</si>
  <si>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</si>
  <si>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</si>
  <si>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</si>
  <si>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</si>
  <si>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</si>
  <si>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</si>
  <si>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</si>
  <si>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</si>
  <si>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</si>
  <si>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</si>
  <si>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</si>
  <si>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</si>
  <si>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</si>
  <si>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</si>
  <si>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</si>
  <si>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</si>
  <si>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</si>
  <si>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</si>
  <si>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</si>
  <si>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</si>
  <si>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</si>
  <si>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</si>
  <si>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</si>
  <si>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</si>
  <si>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</si>
  <si>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</si>
  <si>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</si>
  <si>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</si>
  <si>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</si>
  <si>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</si>
  <si>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</si>
  <si>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</si>
  <si>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</si>
  <si>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</si>
  <si>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</si>
  <si>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</si>
  <si>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</si>
  <si>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</si>
  <si>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</si>
  <si>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</si>
  <si>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</si>
  <si>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</si>
  <si>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</si>
  <si>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</si>
  <si>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</si>
  <si>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</si>
  <si>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</si>
  <si>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</si>
  <si>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</si>
  <si>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</si>
  <si>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</si>
  <si>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</si>
  <si>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</si>
  <si>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</si>
  <si>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</si>
  <si>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</si>
  <si>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</si>
  <si>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</si>
  <si>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</si>
  <si>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</si>
  <si>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</si>
  <si>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</si>
  <si>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</si>
  <si>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</si>
  <si>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</si>
  <si>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</si>
  <si>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</si>
  <si>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</si>
  <si>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</si>
  <si>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</si>
  <si>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</si>
  <si>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</si>
  <si>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</si>
  <si>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</si>
  <si>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</si>
  <si>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</si>
  <si>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</si>
  <si>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</si>
  <si>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</si>
  <si>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</si>
  <si>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</si>
  <si>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</si>
  <si>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</si>
  <si>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</si>
  <si>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</si>
  <si>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</si>
  <si>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</si>
  <si>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</si>
  <si>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</si>
  <si>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</si>
  <si>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</si>
  <si>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</si>
  <si>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</si>
  <si>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</si>
  <si>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</si>
  <si>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</si>
  <si>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</si>
  <si>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</si>
  <si>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</si>
  <si>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</si>
  <si>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</si>
  <si>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</si>
  <si>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</si>
  <si>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</si>
  <si>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</si>
  <si>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</si>
  <si>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</si>
  <si>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</si>
  <si>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</si>
  <si>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</si>
  <si>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</si>
  <si>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</si>
  <si>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</si>
  <si>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</si>
  <si>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</si>
  <si>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</si>
  <si>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</si>
  <si>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</si>
  <si>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</si>
  <si>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</si>
  <si>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</si>
  <si>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</si>
  <si>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</si>
  <si>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</si>
  <si>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</si>
  <si>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</si>
  <si>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</si>
  <si>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</si>
  <si>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</si>
  <si>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</si>
  <si>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</si>
  <si>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</si>
  <si>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</si>
  <si>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</si>
  <si>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</si>
  <si>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</si>
  <si>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</si>
  <si>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</si>
  <si>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</si>
  <si>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</si>
  <si>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</si>
  <si>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</si>
  <si>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</si>
  <si>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</si>
  <si>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</si>
  <si>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</si>
  <si>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</si>
  <si>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</si>
  <si>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</si>
  <si>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</si>
  <si>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</si>
  <si>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</si>
  <si>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</si>
  <si>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</si>
  <si>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</si>
  <si>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</si>
  <si>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</si>
  <si>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</si>
  <si>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</si>
  <si>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</si>
  <si>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</si>
  <si>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</si>
  <si>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</si>
  <si>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</si>
  <si>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</si>
  <si>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</si>
  <si>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</si>
  <si>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</si>
  <si>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</si>
  <si>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</si>
  <si>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</si>
  <si>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</si>
  <si>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</si>
  <si>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</si>
  <si>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</si>
  <si>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</si>
  <si>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</si>
  <si>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</si>
  <si>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</si>
  <si>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</si>
  <si>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</si>
  <si>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</si>
  <si>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</si>
  <si>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</si>
  <si>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</si>
  <si>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</si>
  <si>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</si>
  <si>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</si>
  <si>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</si>
  <si>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</si>
  <si>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</si>
  <si>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</si>
  <si>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</si>
  <si>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</si>
  <si>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</si>
  <si>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</si>
  <si>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</si>
  <si>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</si>
  <si>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</si>
  <si>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</si>
  <si>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</si>
  <si>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</si>
  <si>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</si>
  <si>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</si>
  <si>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</si>
  <si>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</si>
  <si>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</si>
  <si>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</si>
  <si>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</si>
  <si>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</si>
  <si>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</si>
  <si>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</si>
  <si>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</si>
  <si>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</si>
  <si>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</si>
  <si>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</si>
  <si>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</si>
  <si>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</si>
  <si>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</si>
  <si>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</si>
  <si>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</si>
  <si>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</si>
  <si>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</si>
  <si>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</si>
  <si>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</si>
  <si>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</si>
  <si>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</si>
  <si>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</si>
  <si>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</si>
  <si>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</si>
  <si>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</si>
  <si>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</si>
  <si>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</si>
  <si>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</si>
  <si>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</si>
  <si>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</si>
  <si>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</si>
  <si>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</si>
  <si>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</si>
  <si>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</si>
  <si>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</si>
  <si>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</si>
  <si>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</si>
  <si>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</si>
  <si>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</si>
  <si>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</si>
  <si>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</si>
  <si>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</si>
  <si>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</si>
  <si>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</si>
  <si>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</si>
  <si>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</si>
  <si>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</si>
  <si>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</si>
  <si>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</si>
  <si>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</si>
  <si>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</si>
  <si>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</si>
  <si>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</si>
  <si>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</si>
  <si>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</si>
  <si>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</si>
  <si>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</si>
  <si>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</si>
  <si>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</si>
  <si>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</si>
  <si>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</si>
  <si>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</si>
  <si>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</si>
  <si>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</si>
  <si>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</si>
  <si>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</si>
  <si>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</si>
  <si>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</si>
  <si>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</si>
  <si>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</si>
  <si>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</si>
  <si>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</si>
  <si>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</si>
  <si>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</si>
  <si>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</si>
  <si>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</si>
  <si>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</si>
  <si>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</si>
  <si>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</si>
  <si>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</si>
  <si>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</si>
  <si>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</si>
  <si>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</si>
  <si>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</si>
  <si>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</si>
  <si>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</si>
  <si>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</si>
  <si>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</si>
  <si>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</si>
  <si>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</si>
  <si>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</si>
  <si>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</si>
  <si>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</si>
  <si>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</si>
  <si>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</si>
  <si>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</si>
  <si>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</si>
  <si>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</si>
  <si>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</si>
  <si>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</si>
  <si>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</si>
  <si>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</si>
  <si>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</si>
  <si>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</si>
  <si>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</si>
  <si>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</si>
  <si>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</si>
  <si>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</si>
  <si>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</si>
  <si>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</si>
  <si>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</si>
  <si>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</si>
  <si>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</si>
  <si>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</si>
  <si>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</si>
  <si>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</si>
  <si>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</si>
  <si>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</si>
  <si>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</si>
  <si>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</si>
  <si>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</si>
  <si>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</si>
  <si>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</si>
  <si>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</si>
  <si>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</si>
  <si>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</si>
  <si>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</si>
  <si>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</si>
  <si>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</si>
  <si>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</si>
  <si>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</si>
  <si>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</si>
  <si>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</si>
  <si>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</si>
  <si>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</si>
  <si>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</si>
  <si>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</si>
  <si>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</si>
  <si>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</si>
  <si>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</si>
  <si>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</si>
  <si>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</si>
  <si>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</si>
  <si>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</si>
  <si>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</si>
  <si>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</si>
  <si>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</si>
  <si>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</si>
  <si>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</si>
  <si>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</si>
  <si>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</si>
  <si>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</si>
  <si>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</si>
  <si>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</si>
  <si>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</si>
  <si>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</si>
  <si>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</si>
  <si>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</si>
  <si>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</si>
  <si>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</si>
  <si>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</si>
  <si>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</si>
  <si>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</si>
  <si>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</si>
  <si>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</si>
  <si>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</si>
  <si>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</si>
  <si>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</si>
  <si>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</si>
  <si>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</si>
  <si>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</si>
  <si>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</si>
  <si>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</si>
  <si>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</si>
  <si>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</si>
  <si>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</si>
  <si>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</si>
  <si>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</si>
  <si>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</si>
  <si>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</si>
  <si>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</si>
  <si>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</si>
  <si>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</si>
  <si>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</si>
  <si>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</si>
  <si>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</si>
  <si>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</si>
  <si>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</si>
  <si>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</si>
  <si>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</si>
  <si>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</si>
  <si>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</si>
  <si>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</si>
  <si>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</si>
  <si>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</si>
  <si>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</si>
  <si>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</si>
  <si>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</si>
  <si>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</si>
  <si>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</si>
  <si>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</si>
  <si>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</si>
  <si>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</si>
  <si>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</si>
  <si>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</si>
  <si>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</si>
  <si>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</si>
  <si>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</si>
  <si>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</si>
  <si>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</si>
  <si>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</si>
  <si>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</si>
  <si>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</si>
  <si>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</si>
  <si>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</si>
  <si>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</si>
  <si>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</si>
  <si>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</si>
  <si>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</si>
  <si>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</si>
  <si>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</si>
  <si>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</si>
  <si>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</si>
  <si>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</si>
  <si>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</si>
  <si>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</si>
  <si>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</si>
  <si>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</si>
  <si>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</si>
  <si>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</si>
  <si>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</si>
  <si>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</si>
  <si>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</si>
  <si>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</si>
  <si>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</si>
  <si>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</si>
  <si>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</si>
  <si>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</si>
  <si>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</si>
  <si>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</si>
  <si>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</si>
  <si>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</si>
  <si>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</si>
  <si>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</si>
  <si>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</si>
  <si>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</si>
  <si>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</si>
  <si>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</si>
  <si>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</si>
  <si>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</si>
  <si>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</si>
  <si>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</si>
  <si>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</si>
  <si>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</si>
  <si>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</si>
  <si>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</si>
  <si>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</si>
  <si>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</si>
  <si>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</si>
  <si>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</si>
  <si>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</si>
  <si>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</si>
  <si>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</si>
  <si>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</si>
  <si>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</si>
  <si>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</si>
  <si>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</si>
  <si>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</si>
  <si>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</si>
  <si>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</si>
  <si>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</si>
  <si>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</si>
  <si>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</si>
  <si>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</si>
  <si>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</si>
  <si>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</si>
  <si>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</si>
  <si>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</si>
  <si>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</si>
  <si>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</si>
  <si>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</si>
  <si>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</si>
  <si>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</si>
  <si>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</si>
  <si>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</si>
  <si>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</si>
  <si>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</si>
  <si>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</si>
  <si>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</si>
  <si>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</si>
  <si>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</si>
  <si>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</si>
  <si>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</si>
  <si>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</si>
  <si>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</si>
  <si>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</si>
  <si>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</si>
  <si>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</si>
  <si>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</si>
  <si>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</si>
  <si>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</si>
  <si>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</si>
  <si>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</si>
  <si>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</si>
  <si>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</si>
  <si>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</si>
  <si>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</si>
  <si>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</si>
  <si>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</si>
  <si>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</si>
  <si>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</si>
  <si>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</si>
  <si>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</si>
  <si>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</si>
  <si>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</si>
  <si>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</si>
  <si>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</si>
  <si>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</si>
  <si>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</si>
  <si>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</si>
  <si>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</si>
  <si>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</si>
  <si>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</si>
  <si>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</si>
  <si>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</si>
  <si>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</si>
  <si>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</si>
  <si>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</si>
  <si>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</si>
  <si>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</si>
  <si>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</si>
  <si>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</si>
  <si>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</si>
  <si>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</si>
  <si>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</si>
  <si>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</si>
  <si>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</si>
  <si>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</si>
  <si>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</si>
  <si>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</si>
  <si>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</si>
  <si>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</si>
  <si>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</si>
  <si>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</si>
  <si>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</si>
  <si>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</si>
  <si>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</si>
  <si>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</si>
  <si>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</si>
  <si>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</si>
  <si>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</si>
  <si>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</si>
  <si>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</si>
  <si>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</si>
  <si>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</si>
  <si>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</si>
  <si>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</si>
  <si>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</si>
  <si>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</si>
  <si>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</si>
  <si>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</si>
  <si>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</si>
  <si>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</si>
  <si>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</si>
  <si>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</si>
  <si>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</si>
  <si>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</si>
  <si>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</si>
  <si>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</si>
  <si>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</si>
  <si>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</si>
  <si>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</si>
  <si>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</si>
  <si>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</si>
  <si>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</si>
  <si>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</si>
  <si>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</si>
  <si>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</si>
  <si>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</si>
  <si>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</si>
  <si>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</si>
  <si>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</si>
  <si>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</si>
  <si>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</si>
  <si>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</si>
  <si>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</si>
  <si>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</si>
  <si>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</si>
  <si>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</si>
  <si>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</si>
  <si>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</si>
  <si>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</si>
  <si>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</si>
  <si>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</si>
  <si>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</si>
  <si>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</si>
  <si>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</si>
  <si>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</si>
  <si>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</si>
  <si>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</si>
  <si>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</si>
  <si>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</si>
  <si>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</si>
  <si>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</si>
  <si>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</si>
  <si>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</si>
  <si>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</si>
  <si>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</si>
  <si>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</si>
  <si>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</si>
  <si>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</si>
  <si>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</si>
  <si>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</si>
  <si>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</si>
  <si>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</si>
  <si>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</si>
  <si>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</si>
  <si>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</si>
  <si>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</si>
  <si>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</si>
  <si>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</si>
  <si>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</si>
  <si>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</si>
  <si>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</si>
  <si>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</si>
  <si>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</si>
  <si>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</si>
  <si>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</si>
  <si>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</si>
  <si>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</si>
  <si>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</si>
  <si>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</si>
  <si>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</si>
  <si>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</si>
  <si>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</si>
  <si>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</si>
  <si>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</si>
  <si>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</si>
  <si>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</si>
  <si>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</si>
  <si>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</si>
  <si>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</si>
  <si>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</si>
  <si>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</si>
  <si>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</si>
  <si>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</si>
  <si>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</si>
  <si>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</si>
  <si>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</si>
  <si>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</si>
  <si>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</si>
  <si>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</si>
  <si>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</si>
  <si>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</si>
  <si>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</si>
  <si>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</si>
  <si>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</si>
  <si>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</si>
  <si>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</si>
  <si>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</si>
  <si>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</si>
  <si>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</si>
  <si>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</si>
  <si>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</si>
  <si>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</si>
  <si>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</si>
  <si>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</si>
  <si>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</si>
  <si>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</si>
  <si>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</si>
  <si>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</si>
  <si>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</si>
  <si>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</si>
  <si>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</si>
  <si>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</si>
  <si>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</si>
  <si>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</si>
  <si>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</si>
  <si>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</si>
  <si>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</si>
  <si>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</si>
  <si>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</si>
  <si>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</si>
  <si>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</si>
  <si>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</si>
  <si>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</si>
  <si>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</si>
  <si>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</si>
  <si>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</si>
  <si>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</si>
  <si>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</si>
  <si>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</si>
  <si>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</si>
  <si>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</si>
  <si>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</si>
  <si>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</si>
  <si>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</si>
  <si>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</si>
  <si>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</si>
  <si>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</si>
  <si>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</si>
  <si>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</si>
  <si>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</si>
  <si>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</si>
  <si>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</si>
  <si>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</si>
  <si>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</si>
  <si>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</si>
  <si>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</si>
  <si>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</si>
  <si>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</si>
  <si>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</si>
  <si>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</si>
  <si>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</si>
  <si>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</si>
  <si>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</si>
  <si>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</si>
  <si>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</si>
  <si>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</si>
  <si>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</si>
  <si>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</si>
  <si>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</si>
  <si>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</si>
  <si>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</si>
  <si>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</si>
  <si>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</si>
  <si>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</si>
  <si>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</si>
  <si>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</si>
  <si>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</si>
  <si>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</si>
  <si>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</si>
  <si>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</si>
  <si>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</si>
  <si>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</si>
  <si>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</si>
  <si>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</si>
  <si>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</si>
  <si>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</si>
  <si>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</si>
  <si>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</si>
  <si>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</si>
  <si>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</si>
  <si>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</si>
  <si>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</si>
  <si>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</si>
  <si>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</si>
  <si>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</si>
  <si>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</si>
  <si>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</si>
  <si>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</si>
  <si>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</si>
  <si>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</si>
  <si>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</si>
  <si>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</si>
  <si>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</si>
  <si>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</si>
  <si>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</si>
  <si>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</si>
  <si>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</si>
  <si>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</si>
  <si>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</si>
  <si>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</si>
  <si>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</si>
  <si>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</si>
  <si>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</si>
  <si>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</si>
  <si>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</si>
  <si>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</si>
  <si>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</si>
  <si>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</si>
  <si>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</si>
  <si>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</si>
  <si>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</si>
  <si>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</si>
  <si>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</si>
  <si>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</si>
  <si>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</si>
  <si>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</si>
  <si>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</si>
  <si>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</si>
  <si>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</si>
  <si>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</si>
  <si>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</si>
  <si>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</si>
  <si>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</si>
  <si>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</si>
  <si>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</si>
  <si>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</si>
  <si>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</si>
  <si>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</si>
  <si>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</si>
  <si>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</si>
  <si>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</si>
  <si>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</si>
  <si>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</si>
  <si>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</si>
  <si>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</si>
  <si>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</si>
  <si>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</si>
  <si>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</si>
  <si>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</si>
  <si>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</si>
  <si>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</si>
  <si>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</si>
  <si>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</si>
  <si>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</si>
  <si>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</si>
  <si>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</si>
  <si>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</si>
  <si>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</si>
  <si>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</si>
  <si>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</si>
  <si>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</si>
  <si>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</si>
  <si>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</si>
  <si>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</si>
  <si>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</si>
  <si>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</si>
  <si>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</si>
  <si>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</si>
  <si>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</si>
  <si>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</si>
  <si>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</si>
  <si>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</si>
  <si>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</si>
  <si>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</si>
  <si>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</si>
  <si>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</si>
  <si>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</si>
  <si>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</si>
  <si>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</si>
  <si>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</si>
  <si>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</si>
  <si>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</si>
  <si>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</si>
  <si>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</si>
  <si>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</si>
  <si>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</si>
  <si>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</si>
  <si>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</si>
  <si>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</si>
  <si>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</si>
  <si>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</si>
  <si>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</si>
  <si>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</si>
  <si>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</si>
  <si>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</si>
  <si>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</si>
  <si>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</si>
  <si>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</si>
  <si>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</si>
  <si>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</si>
  <si>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</si>
  <si>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</si>
  <si>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</si>
  <si>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</si>
  <si>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</si>
  <si>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</si>
  <si>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</si>
  <si>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</si>
  <si>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</si>
  <si>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</si>
  <si>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</si>
  <si>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</si>
  <si>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</si>
  <si>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</si>
  <si>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</si>
  <si>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</si>
  <si>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</si>
  <si>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</si>
  <si>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</si>
  <si>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</si>
  <si>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</si>
  <si>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</si>
  <si>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</si>
  <si>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</si>
  <si>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</si>
  <si>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</si>
  <si>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</si>
  <si>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</si>
  <si>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</si>
  <si>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</si>
  <si>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</si>
  <si>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</si>
  <si>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</si>
  <si>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</si>
  <si>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</si>
  <si>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</si>
  <si>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</si>
  <si>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</si>
  <si>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</si>
  <si>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</si>
  <si>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</si>
  <si>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</si>
  <si>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</si>
  <si>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</si>
  <si>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</si>
  <si>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</si>
  <si>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</si>
  <si>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</si>
  <si>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</si>
  <si>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</si>
  <si>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</si>
  <si>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</si>
  <si>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</si>
  <si>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</si>
  <si>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</si>
  <si>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</si>
  <si>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</si>
  <si>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</si>
  <si>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</si>
  <si>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</si>
  <si>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</si>
  <si>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</si>
  <si>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</si>
  <si>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</si>
  <si>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</si>
  <si>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</si>
  <si>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</si>
  <si>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</si>
  <si>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</si>
  <si>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</si>
  <si>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</si>
  <si>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</si>
  <si>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</si>
  <si>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</si>
  <si>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</si>
  <si>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</si>
  <si>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</si>
  <si>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</si>
  <si>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</si>
  <si>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</si>
  <si>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</si>
  <si>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</si>
  <si>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</si>
  <si>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</si>
  <si>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</si>
  <si>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</si>
  <si>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</si>
  <si>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</si>
  <si>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</si>
  <si>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</si>
  <si>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</si>
  <si>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</si>
  <si>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</si>
  <si>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</si>
  <si>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</si>
  <si>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</si>
  <si>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</si>
  <si>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</si>
  <si>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</si>
  <si>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</si>
  <si>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</si>
  <si>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</si>
  <si>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</si>
  <si>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</si>
  <si>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</si>
  <si>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</si>
  <si>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</si>
  <si>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</si>
  <si>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</si>
  <si>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</si>
  <si>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</si>
  <si>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</si>
  <si>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</si>
  <si>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</si>
  <si>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</si>
  <si>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</si>
  <si>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</si>
  <si>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</si>
  <si>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</si>
  <si>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</si>
  <si>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</si>
  <si>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</si>
  <si>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</si>
  <si>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</si>
  <si>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</si>
  <si>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</si>
  <si>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</si>
  <si>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</si>
  <si>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</si>
  <si>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</si>
  <si>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</si>
  <si>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</si>
  <si>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</si>
  <si>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</si>
  <si>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</si>
  <si>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</si>
  <si>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</si>
  <si>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</si>
  <si>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</si>
  <si>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</si>
  <si>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</si>
  <si>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</si>
  <si>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</si>
  <si>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</si>
  <si>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</si>
  <si>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</si>
  <si>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</si>
  <si>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</si>
  <si>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</si>
  <si>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</si>
  <si>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</si>
  <si>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</si>
  <si>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</si>
  <si>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</si>
  <si>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</si>
  <si>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</si>
  <si>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</si>
  <si>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</si>
  <si>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</si>
  <si>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</si>
  <si>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</si>
  <si>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</si>
  <si>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</si>
  <si>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</si>
  <si>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</si>
  <si>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</si>
  <si>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</si>
  <si>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</si>
  <si>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</si>
  <si>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</si>
  <si>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</si>
  <si>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</si>
  <si>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</si>
  <si>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</si>
  <si>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</si>
  <si>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</si>
  <si>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</si>
  <si>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</si>
  <si>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</si>
  <si>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</si>
  <si>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</si>
  <si>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</si>
  <si>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</si>
  <si>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</si>
  <si>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</si>
  <si>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</si>
  <si>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</si>
  <si>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</si>
  <si>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</si>
  <si>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</si>
  <si>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</si>
  <si>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</si>
  <si>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</si>
  <si>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</si>
  <si>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</si>
  <si>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</si>
  <si>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</si>
  <si>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</si>
  <si>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</si>
  <si>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</si>
  <si>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</si>
  <si>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</si>
  <si>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</si>
  <si>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</si>
  <si>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</si>
  <si>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</si>
  <si>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</si>
  <si>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</si>
  <si>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</si>
  <si>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</si>
  <si>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</si>
  <si>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</si>
  <si>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</si>
  <si>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</si>
  <si>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</si>
  <si>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</si>
  <si>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</si>
  <si>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</si>
  <si>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</si>
  <si>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</si>
  <si>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</si>
  <si>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</si>
  <si>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</si>
  <si>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</si>
  <si>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</si>
  <si>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</si>
  <si>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</si>
  <si>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</si>
  <si>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</si>
  <si>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</si>
  <si>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</si>
  <si>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</si>
  <si>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</si>
  <si>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</si>
  <si>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</si>
  <si>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</si>
  <si>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</si>
  <si>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</si>
  <si>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</si>
  <si>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</si>
  <si>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</si>
  <si>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</si>
  <si>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</si>
  <si>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</si>
  <si>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</si>
  <si>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</si>
  <si>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</si>
  <si>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</si>
  <si>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</si>
  <si>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</si>
  <si>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</si>
  <si>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</si>
  <si>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</si>
  <si>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</si>
  <si>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</si>
  <si>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</si>
  <si>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</si>
  <si>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</si>
  <si>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</si>
  <si>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</si>
  <si>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</si>
  <si>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</si>
  <si>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</si>
  <si>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</si>
  <si>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</si>
  <si>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</si>
  <si>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</si>
  <si>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</si>
  <si>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</si>
  <si>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</si>
  <si>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</si>
  <si>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</si>
  <si>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</si>
  <si>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</si>
  <si>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</si>
  <si>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</si>
  <si>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</si>
  <si>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</si>
  <si>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</si>
  <si>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</si>
  <si>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</si>
  <si>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</si>
  <si>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</si>
  <si>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</si>
  <si>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</si>
  <si>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</si>
  <si>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</si>
  <si>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</si>
  <si>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</si>
  <si>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</si>
  <si>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</si>
  <si>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</si>
  <si>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</si>
  <si>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</si>
  <si>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</si>
  <si>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</si>
  <si>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</si>
  <si>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</si>
  <si>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</si>
  <si>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</si>
  <si>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</si>
  <si>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</si>
  <si>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</si>
  <si>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</si>
  <si>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</si>
  <si>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</si>
  <si>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</si>
  <si>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</si>
  <si>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</si>
  <si>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</si>
  <si>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</si>
  <si>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</si>
  <si>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</si>
  <si>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</si>
  <si>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</si>
  <si>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</si>
  <si>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</si>
  <si>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</si>
  <si>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</si>
  <si>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</si>
  <si>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</si>
  <si>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</si>
  <si>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</si>
  <si>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</si>
  <si>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</si>
  <si>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</si>
  <si>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</si>
  <si>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</si>
  <si>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</si>
  <si>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</si>
  <si>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</si>
  <si>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</si>
  <si>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</si>
  <si>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</si>
  <si>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</si>
  <si>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</si>
  <si>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</si>
  <si>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</si>
  <si>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</si>
  <si>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</si>
  <si>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</si>
  <si>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</si>
  <si>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</si>
  <si>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</si>
  <si>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</si>
  <si>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</si>
  <si>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</si>
  <si>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</si>
  <si>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</si>
  <si>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</si>
  <si>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</si>
  <si>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</si>
  <si>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</si>
  <si>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</si>
  <si>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</si>
  <si>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</si>
  <si>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</si>
  <si>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</si>
  <si>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</si>
  <si>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</si>
  <si>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</si>
  <si>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</si>
  <si>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</si>
  <si>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</si>
  <si>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</si>
  <si>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</si>
  <si>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</si>
  <si>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</si>
  <si>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</si>
  <si>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</si>
  <si>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</si>
  <si>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</si>
  <si>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</si>
  <si>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</si>
  <si>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</si>
  <si>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</si>
  <si>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</si>
  <si>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</si>
  <si>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</si>
  <si>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</si>
  <si>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</si>
  <si>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</si>
  <si>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</si>
  <si>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</si>
  <si>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</si>
  <si>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</si>
  <si>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</si>
  <si>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</si>
  <si>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</si>
  <si>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</si>
  <si>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</si>
  <si>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</si>
  <si>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</si>
  <si>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</si>
  <si>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</si>
  <si>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</si>
  <si>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</si>
  <si>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</si>
  <si>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</si>
  <si>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</si>
  <si>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</si>
  <si>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</si>
  <si>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</si>
  <si>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</si>
  <si>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</si>
  <si>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</si>
  <si>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</si>
  <si>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</si>
  <si>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</si>
  <si>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</si>
  <si>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</si>
  <si>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</si>
  <si>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</si>
  <si>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</si>
  <si>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</si>
  <si>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</si>
  <si>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</si>
  <si>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</si>
  <si>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</si>
  <si>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</si>
  <si>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</si>
  <si>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</si>
  <si>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</si>
  <si>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</si>
  <si>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</si>
  <si>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</si>
  <si>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</si>
  <si>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</si>
  <si>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</si>
  <si>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</si>
  <si>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</si>
  <si>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</si>
  <si>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</si>
  <si>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</si>
  <si>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</si>
  <si>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</si>
  <si>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</si>
  <si>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</si>
  <si>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</si>
  <si>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</si>
  <si>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</si>
  <si>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</si>
  <si>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</si>
  <si>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</si>
  <si>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</si>
  <si>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</si>
  <si>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</si>
  <si>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</si>
  <si>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</si>
  <si>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</si>
  <si>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</si>
  <si>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</si>
  <si>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</si>
  <si>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</si>
  <si>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</si>
  <si>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</si>
  <si>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</si>
  <si>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</si>
  <si>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</si>
  <si>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</si>
  <si>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</si>
  <si>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</si>
  <si>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</si>
  <si>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</si>
  <si>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</si>
  <si>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</si>
  <si>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</si>
  <si>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</si>
  <si>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</si>
  <si>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</si>
  <si>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</si>
  <si>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</si>
  <si>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</si>
  <si>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</si>
  <si>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</si>
  <si>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</si>
  <si>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</si>
  <si>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</si>
  <si>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</si>
  <si>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</si>
  <si>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</si>
  <si>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</si>
  <si>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</si>
  <si>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</si>
  <si>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</si>
  <si>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</si>
  <si>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</si>
  <si>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</si>
  <si>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</si>
  <si>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</si>
  <si>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</si>
  <si>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</si>
  <si>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</si>
  <si>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</si>
  <si>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</si>
  <si>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</si>
  <si>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</si>
  <si>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</si>
  <si>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</si>
  <si>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</si>
  <si>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</si>
  <si>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</si>
  <si>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</si>
  <si>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</si>
  <si>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</si>
  <si>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</si>
  <si>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</si>
  <si>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</si>
  <si>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</si>
  <si>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</si>
  <si>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</si>
  <si>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</si>
  <si>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</si>
  <si>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</si>
  <si>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</si>
  <si>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</si>
  <si>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</si>
  <si>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</si>
  <si>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</si>
  <si>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</si>
  <si>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</si>
  <si>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</si>
  <si>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</si>
  <si>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</si>
  <si>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</si>
  <si>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</si>
  <si>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</si>
  <si>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</si>
  <si>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</si>
  <si>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</si>
  <si>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</si>
  <si>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</si>
  <si>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</si>
  <si>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</si>
  <si>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</si>
  <si>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</si>
  <si>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</si>
  <si>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</si>
  <si>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</si>
  <si>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</si>
  <si>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</si>
  <si>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</si>
  <si>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</si>
  <si>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</si>
  <si>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</si>
  <si>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</si>
  <si>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</si>
  <si>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</si>
  <si>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</si>
  <si>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</si>
  <si>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</si>
  <si>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</si>
  <si>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</si>
  <si>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</si>
  <si>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</si>
  <si>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</si>
  <si>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</si>
  <si>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</si>
  <si>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</si>
  <si>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</si>
  <si>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</si>
  <si>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</si>
  <si>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</si>
  <si>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</si>
  <si>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</si>
  <si>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</si>
  <si>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</si>
  <si>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</si>
  <si>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</si>
  <si>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</si>
  <si>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</si>
  <si>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</si>
  <si>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</si>
  <si>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</si>
  <si>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</si>
  <si>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</si>
  <si>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</si>
  <si>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</si>
  <si>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</si>
  <si>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</si>
  <si>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</si>
  <si>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</si>
  <si>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</si>
  <si>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</si>
  <si>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</si>
  <si>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</si>
  <si>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</si>
  <si>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</si>
  <si>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</si>
  <si>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</si>
  <si>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</si>
  <si>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</si>
  <si>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</si>
  <si>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</si>
  <si>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</si>
  <si>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</si>
  <si>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</si>
  <si>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</si>
  <si>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</si>
  <si>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</si>
  <si>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</si>
  <si>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</si>
  <si>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</si>
  <si>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</si>
  <si>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</si>
  <si>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</si>
  <si>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</si>
  <si>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</si>
  <si>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</si>
  <si>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</si>
  <si>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</si>
  <si>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</si>
  <si>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</si>
  <si>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</si>
  <si>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</si>
  <si>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</si>
  <si>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</si>
  <si>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</si>
  <si>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</si>
  <si>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</si>
  <si>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</si>
  <si>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</si>
  <si>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</si>
  <si>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</si>
  <si>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</si>
  <si>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</si>
  <si>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</si>
  <si>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</si>
  <si>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</si>
  <si>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</si>
  <si>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</si>
  <si>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</si>
  <si>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</si>
  <si>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</si>
  <si>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</si>
  <si>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</si>
  <si>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</si>
  <si>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</si>
  <si>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</si>
  <si>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</si>
  <si>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</si>
  <si>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</si>
  <si>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</si>
  <si>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</si>
  <si>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</si>
  <si>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</si>
  <si>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</si>
  <si>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</si>
  <si>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</si>
  <si>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</si>
  <si>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</si>
  <si>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</si>
  <si>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</si>
  <si>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</si>
  <si>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</si>
  <si>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</si>
  <si>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</si>
  <si>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</si>
  <si>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</si>
  <si>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</si>
  <si>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</si>
  <si>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</si>
  <si>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</si>
  <si>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</si>
  <si>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</si>
  <si>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</si>
  <si>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</si>
  <si>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</si>
  <si>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</si>
  <si>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</si>
  <si>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</si>
  <si>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</si>
  <si>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</si>
  <si>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</si>
  <si>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</si>
  <si>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</si>
  <si>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</si>
  <si>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</si>
  <si>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</si>
  <si>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</si>
  <si>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</si>
  <si>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</si>
  <si>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</si>
  <si>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</si>
  <si>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</si>
  <si>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</si>
  <si>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</si>
  <si>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</si>
  <si>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</si>
  <si>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</si>
  <si>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</si>
  <si>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</si>
  <si>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</si>
  <si>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</si>
  <si>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</si>
  <si>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</si>
  <si>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</si>
  <si>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</si>
  <si>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</si>
  <si>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</si>
  <si>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</si>
  <si>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</si>
  <si>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</si>
  <si>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</si>
  <si>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</si>
  <si>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</si>
  <si>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</si>
  <si>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</si>
  <si>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</si>
  <si>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</si>
  <si>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</si>
  <si>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</si>
  <si>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</si>
  <si>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</si>
  <si>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</si>
  <si>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</si>
  <si>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</si>
  <si>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</si>
  <si>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</si>
  <si>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</si>
  <si>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</si>
  <si>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</si>
  <si>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</si>
  <si>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</si>
  <si>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</si>
  <si>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</si>
  <si>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</si>
  <si>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</si>
  <si>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</si>
  <si>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</si>
  <si>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</si>
  <si>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</si>
  <si>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</si>
  <si>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</si>
  <si>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</si>
  <si>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</si>
  <si>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</si>
  <si>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</si>
  <si>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</si>
  <si>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</si>
  <si>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</si>
  <si>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</si>
  <si>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</si>
  <si>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</si>
  <si>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</si>
  <si>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</si>
  <si>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</si>
  <si>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</si>
  <si>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</si>
  <si>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</si>
  <si>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</si>
  <si>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</si>
  <si>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</si>
  <si>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</si>
  <si>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</si>
  <si>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</si>
  <si>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</si>
  <si>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</si>
  <si>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</si>
  <si>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</si>
  <si>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</si>
  <si>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</si>
  <si>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</si>
  <si>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</si>
  <si>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</si>
  <si>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</si>
  <si>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</si>
  <si>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</si>
  <si>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</si>
  <si>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</si>
  <si>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</si>
  <si>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</si>
  <si>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</si>
  <si>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</si>
  <si>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</si>
  <si>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</si>
  <si>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</si>
  <si>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</si>
  <si>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</si>
  <si>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</si>
  <si>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</si>
  <si>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</si>
  <si>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</si>
  <si>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</si>
  <si>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</si>
  <si>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</si>
  <si>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</si>
  <si>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</si>
  <si>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</si>
  <si>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</si>
  <si>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</si>
  <si>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</si>
  <si>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</si>
  <si>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</si>
  <si>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</si>
  <si>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</si>
  <si>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</si>
  <si>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</si>
  <si>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</si>
  <si>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</si>
  <si>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</si>
  <si>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</si>
  <si>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</si>
  <si>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</si>
  <si>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</si>
  <si>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</si>
  <si>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</si>
  <si>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</si>
  <si>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</si>
  <si>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</si>
  <si>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</si>
  <si>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</si>
  <si>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</si>
  <si>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</si>
  <si>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</si>
  <si>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</si>
  <si>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</si>
  <si>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</si>
  <si>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</si>
  <si>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</si>
  <si>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</si>
  <si>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</si>
  <si>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</si>
  <si>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</si>
  <si>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</si>
  <si>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</si>
  <si>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</si>
  <si>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</si>
  <si>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</si>
  <si>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</si>
  <si>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</si>
  <si>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</si>
  <si>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</si>
  <si>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</si>
  <si>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</si>
  <si>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</si>
  <si>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</si>
  <si>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</si>
  <si>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</si>
  <si>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</si>
  <si>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</si>
  <si>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</si>
  <si>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</si>
  <si>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</si>
  <si>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</si>
  <si>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</si>
  <si>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</si>
  <si>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</si>
  <si>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</si>
  <si>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</si>
  <si>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</si>
  <si>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</si>
  <si>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</si>
  <si>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</si>
  <si>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</si>
  <si>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</si>
  <si>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</si>
  <si>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</si>
  <si>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</si>
  <si>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</si>
  <si>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</si>
  <si>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</si>
  <si>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</si>
  <si>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</si>
  <si>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</si>
  <si>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</si>
  <si>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</si>
  <si>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</si>
  <si>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</si>
  <si>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</si>
  <si>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</si>
  <si>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</si>
  <si>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</si>
  <si>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</si>
  <si>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</si>
  <si>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</si>
  <si>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</si>
  <si>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</si>
  <si>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</si>
  <si>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</si>
  <si>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</si>
  <si>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</si>
  <si>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</si>
  <si>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</si>
  <si>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</si>
  <si>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</si>
  <si>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</si>
  <si>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</si>
  <si>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</si>
  <si>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</si>
  <si>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</si>
  <si>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</si>
  <si>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</si>
  <si>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</si>
  <si>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</si>
  <si>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</si>
  <si>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</si>
  <si>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</si>
  <si>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</si>
  <si>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</si>
  <si>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</si>
  <si>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</si>
  <si>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</si>
  <si>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</si>
  <si>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</si>
  <si>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</si>
  <si>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</si>
  <si>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</si>
  <si>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</si>
  <si>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</si>
  <si>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</si>
  <si>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</si>
  <si>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</si>
  <si>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</si>
  <si>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</si>
  <si>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</si>
  <si>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</si>
  <si>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</si>
  <si>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</si>
  <si>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</si>
  <si>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</si>
  <si>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</si>
  <si>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</si>
  <si>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</si>
  <si>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</si>
  <si>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</si>
  <si>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</si>
  <si>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</si>
  <si>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</si>
  <si>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</si>
  <si>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</si>
  <si>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</si>
  <si>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</si>
  <si>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</si>
  <si>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</si>
  <si>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</si>
  <si>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</si>
  <si>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</si>
  <si>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</si>
  <si>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</si>
  <si>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</si>
  <si>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</si>
  <si>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</si>
  <si>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</si>
  <si>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</si>
  <si>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</si>
  <si>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</si>
  <si>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</si>
  <si>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</si>
  <si>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</si>
  <si>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</si>
  <si>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</si>
  <si>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</si>
  <si>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</si>
  <si>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</si>
  <si>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</si>
  <si>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</si>
  <si>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</si>
  <si>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</si>
  <si>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</si>
  <si>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</si>
  <si>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</si>
  <si>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</si>
  <si>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</si>
  <si>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</si>
  <si>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</si>
  <si>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</si>
  <si>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</si>
  <si>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</si>
  <si>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</si>
  <si>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</si>
  <si>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</si>
  <si>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</si>
  <si>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</si>
  <si>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</si>
  <si>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</si>
  <si>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</si>
  <si>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</si>
  <si>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</si>
  <si>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</si>
  <si>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</si>
  <si>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</si>
  <si>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</si>
  <si>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</si>
  <si>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</si>
  <si>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</si>
  <si>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</si>
  <si>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</si>
  <si>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</si>
  <si>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</si>
  <si>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</si>
  <si>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</si>
  <si>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</si>
  <si>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</si>
  <si>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</si>
  <si>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</si>
  <si>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</si>
  <si>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</si>
  <si>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</si>
  <si>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</si>
  <si>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</si>
  <si>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</si>
  <si>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</si>
  <si>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</si>
  <si>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</si>
  <si>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</si>
  <si>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</si>
  <si>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</si>
  <si>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</si>
  <si>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</si>
  <si>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</si>
  <si>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</si>
  <si>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</si>
  <si>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</si>
  <si>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</si>
  <si>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</si>
  <si>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</si>
  <si>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</si>
  <si>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</si>
  <si>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</si>
  <si>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</si>
  <si>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</si>
  <si>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</si>
  <si>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</si>
  <si>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</si>
  <si>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</si>
  <si>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</si>
  <si>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</si>
  <si>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</si>
  <si>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</si>
  <si>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</si>
  <si>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</si>
  <si>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</si>
  <si>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</si>
  <si>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</si>
  <si>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</si>
  <si>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</si>
  <si>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</si>
  <si>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</si>
  <si>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</si>
  <si>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</si>
  <si>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</si>
  <si>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</si>
  <si>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</si>
  <si>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</si>
  <si>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</si>
  <si>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</si>
  <si>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</si>
  <si>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</si>
  <si>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</si>
  <si>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</si>
  <si>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</si>
  <si>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</si>
  <si>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</si>
  <si>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</si>
  <si>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</si>
  <si>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</si>
  <si>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</si>
  <si>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</si>
  <si>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</si>
  <si>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</si>
  <si>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</si>
  <si>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</si>
  <si>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</si>
  <si>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</si>
  <si>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</si>
  <si>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</si>
  <si>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</si>
  <si>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</si>
  <si>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</si>
  <si>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</si>
  <si>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</si>
  <si>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</si>
  <si>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</si>
  <si>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</si>
  <si>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</si>
  <si>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</si>
  <si>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</si>
  <si>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</si>
  <si>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</si>
  <si>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</si>
  <si>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</si>
  <si>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</si>
  <si>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</si>
  <si>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</si>
  <si>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</si>
  <si>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</si>
  <si>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</si>
  <si>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</si>
  <si>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</si>
  <si>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</si>
  <si>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</si>
  <si>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</si>
  <si>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</si>
  <si>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</si>
  <si>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</si>
  <si>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</si>
  <si>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</si>
  <si>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</si>
  <si>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</si>
  <si>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</si>
  <si>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</si>
  <si>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</si>
  <si>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</si>
  <si>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</si>
  <si>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</si>
  <si>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</si>
  <si>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</si>
  <si>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</si>
  <si>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</si>
  <si>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</si>
  <si>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</si>
  <si>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</si>
  <si>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</si>
  <si>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</si>
  <si>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</si>
  <si>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</si>
  <si>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</si>
  <si>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</si>
  <si>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</si>
  <si>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</si>
  <si>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</si>
  <si>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</si>
  <si>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</si>
  <si>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</si>
  <si>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</si>
  <si>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</si>
  <si>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</si>
  <si>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</si>
  <si>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</si>
  <si>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</si>
  <si>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</si>
  <si>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</si>
  <si>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</si>
  <si>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</si>
  <si>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</si>
  <si>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</si>
  <si>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</si>
  <si>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</si>
  <si>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</si>
  <si>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</si>
  <si>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</si>
  <si>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</si>
  <si>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</si>
  <si>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</si>
  <si>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</si>
  <si>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</si>
  <si>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</si>
  <si>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</si>
  <si>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</si>
  <si>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</si>
  <si>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</si>
  <si>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</si>
  <si>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</si>
  <si>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</si>
  <si>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</si>
  <si>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</si>
  <si>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</si>
  <si>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</si>
  <si>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</si>
  <si>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</si>
  <si>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</si>
  <si>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</si>
  <si>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</si>
  <si>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</si>
  <si>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</si>
  <si>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</si>
  <si>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</si>
  <si>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</si>
  <si>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</si>
  <si>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</si>
  <si>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</si>
  <si>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</si>
  <si>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</si>
  <si>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</si>
  <si>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</si>
  <si>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</si>
  <si>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</si>
  <si>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</si>
  <si>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</si>
  <si>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</si>
  <si>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</si>
  <si>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</si>
  <si>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</si>
  <si>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</si>
  <si>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</si>
  <si>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</si>
  <si>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</si>
  <si>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</si>
  <si>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</si>
  <si>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</si>
  <si>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</si>
  <si>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</si>
  <si>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</si>
  <si>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</si>
  <si>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</si>
  <si>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</si>
  <si>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</si>
  <si>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</si>
  <si>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</si>
  <si>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</si>
  <si>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</si>
  <si>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</si>
  <si>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</si>
  <si>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</si>
  <si>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</si>
  <si>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</si>
  <si>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</si>
  <si>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</si>
  <si>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</si>
  <si>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</si>
  <si>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</si>
  <si>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</si>
  <si>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</si>
  <si>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</si>
  <si>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</si>
  <si>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</si>
  <si>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</si>
  <si>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</si>
  <si>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</si>
  <si>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</si>
  <si>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</si>
  <si>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</si>
  <si>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</si>
  <si>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</si>
  <si>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</si>
  <si>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</si>
  <si>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</si>
  <si>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</si>
  <si>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</si>
  <si>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</si>
  <si>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</si>
  <si>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</si>
  <si>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</si>
  <si>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</si>
  <si>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</si>
  <si>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</si>
  <si>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</si>
  <si>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</si>
  <si>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</si>
  <si>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</si>
  <si>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</si>
  <si>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</si>
  <si>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</si>
  <si>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</si>
  <si>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</si>
  <si>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</si>
  <si>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</si>
  <si>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</si>
  <si>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</si>
  <si>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</si>
  <si>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</si>
  <si>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</si>
  <si>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</si>
  <si>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</si>
  <si>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</si>
  <si>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</si>
  <si>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</si>
  <si>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</si>
  <si>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</si>
  <si>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</si>
  <si>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</si>
  <si>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</si>
  <si>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</si>
  <si>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</si>
  <si>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</si>
  <si>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</si>
  <si>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</si>
  <si>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</si>
  <si>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</si>
  <si>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</si>
  <si>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</si>
  <si>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</si>
  <si>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</si>
  <si>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</si>
  <si>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</si>
  <si>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</si>
  <si>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</si>
  <si>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</si>
  <si>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</si>
  <si>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</si>
  <si>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</si>
  <si>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</si>
  <si>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</si>
  <si>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</si>
  <si>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</si>
  <si>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</si>
  <si>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</si>
  <si>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</si>
  <si>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</si>
  <si>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</si>
  <si>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</si>
  <si>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</si>
  <si>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</si>
  <si>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</si>
  <si>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</si>
  <si>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</si>
  <si>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</si>
  <si>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</si>
  <si>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</si>
  <si>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</si>
  <si>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</si>
  <si>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</si>
  <si>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</si>
  <si>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</si>
  <si>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</si>
  <si>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</si>
  <si>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</si>
  <si>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</si>
  <si>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</si>
  <si>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</si>
  <si>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</si>
  <si>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</si>
  <si>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</si>
  <si>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</si>
  <si>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</si>
  <si>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</si>
  <si>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</si>
  <si>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</si>
  <si>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</si>
  <si>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</si>
  <si>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</si>
  <si>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</si>
  <si>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</si>
  <si>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</si>
  <si>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</si>
  <si>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</si>
  <si>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</si>
  <si>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</si>
  <si>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</si>
  <si>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</si>
  <si>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</si>
  <si>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</si>
  <si>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</si>
  <si>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</si>
  <si>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</si>
  <si>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</si>
  <si>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</si>
  <si>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</si>
  <si>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</si>
  <si>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</si>
  <si>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</si>
  <si>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</si>
  <si>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</si>
  <si>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</si>
  <si>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</si>
  <si>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</si>
  <si>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</si>
  <si>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</si>
  <si>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</si>
  <si>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</si>
  <si>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</si>
  <si>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</si>
  <si>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</si>
  <si>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</si>
  <si>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</si>
  <si>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</si>
  <si>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</si>
  <si>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</si>
  <si>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</si>
  <si>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</si>
  <si>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</si>
  <si>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</si>
  <si>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</si>
  <si>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</si>
  <si>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</si>
  <si>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</si>
  <si>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</si>
  <si>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</si>
  <si>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</si>
  <si>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</si>
  <si>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</si>
  <si>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</si>
  <si>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</si>
  <si>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</si>
  <si>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</si>
  <si>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</si>
  <si>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</si>
  <si>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</si>
  <si>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</si>
  <si>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</si>
  <si>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</si>
  <si>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</si>
  <si>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</si>
  <si>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</si>
  <si>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</si>
  <si>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</si>
  <si>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</si>
  <si>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</si>
  <si>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</si>
  <si>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</si>
  <si>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</si>
  <si>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</si>
  <si>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</si>
  <si>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</si>
  <si>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</si>
  <si>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</si>
  <si>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</si>
  <si>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</si>
  <si>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</si>
  <si>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</si>
  <si>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</si>
  <si>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</si>
  <si>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</si>
  <si>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</si>
  <si>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</si>
  <si>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</si>
  <si>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</si>
  <si>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</si>
  <si>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</si>
  <si>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</si>
  <si>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</si>
  <si>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</si>
  <si>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</si>
  <si>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</si>
  <si>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</si>
  <si>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</si>
  <si>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</si>
  <si>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</si>
  <si>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</si>
  <si>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</si>
  <si>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</si>
  <si>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</si>
  <si>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</si>
  <si>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</si>
  <si>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</si>
  <si>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</si>
  <si>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</si>
  <si>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</si>
  <si>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</si>
  <si>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</si>
  <si>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</si>
  <si>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</si>
  <si>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</si>
  <si>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</si>
  <si>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</si>
  <si>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</si>
  <si>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</si>
  <si>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</si>
  <si>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</si>
  <si>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</si>
  <si>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</si>
  <si>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</si>
  <si>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</si>
  <si>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</si>
  <si>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</si>
  <si>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</si>
  <si>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</si>
  <si>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</si>
  <si>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</si>
  <si>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</si>
  <si>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</si>
  <si>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</si>
  <si>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</si>
  <si>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</si>
  <si>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</si>
  <si>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</si>
  <si>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</si>
  <si>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</si>
  <si>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</si>
  <si>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</si>
  <si>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</si>
  <si>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</si>
  <si>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</si>
  <si>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</si>
  <si>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</si>
  <si>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</si>
  <si>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</si>
  <si>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</si>
  <si>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</si>
  <si>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</si>
  <si>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</si>
  <si>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</si>
  <si>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</si>
  <si>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</si>
  <si>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</si>
  <si>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</si>
  <si>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</si>
  <si>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</si>
  <si>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</si>
  <si>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</si>
  <si>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</si>
  <si>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</si>
  <si>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</si>
  <si>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</si>
  <si>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</si>
  <si>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</si>
  <si>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</si>
  <si>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</si>
  <si>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</si>
  <si>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</si>
  <si>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</si>
  <si>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</si>
  <si>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</si>
  <si>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</si>
  <si>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</si>
  <si>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</si>
  <si>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</si>
  <si>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</si>
  <si>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</si>
  <si>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</si>
  <si>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</si>
  <si>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</si>
  <si>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</si>
  <si>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</si>
  <si>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</si>
  <si>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</si>
  <si>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</si>
  <si>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</si>
  <si>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</si>
  <si>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</si>
  <si>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</si>
  <si>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</si>
  <si>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</si>
  <si>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</si>
  <si>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</si>
  <si>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</si>
  <si>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</si>
  <si>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</si>
  <si>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</si>
  <si>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</si>
  <si>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</si>
  <si>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</si>
  <si>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</si>
  <si>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</si>
  <si>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</si>
  <si>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</si>
  <si>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</si>
  <si>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</si>
  <si>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</si>
  <si>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</si>
  <si>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</si>
  <si>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</si>
  <si>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</si>
  <si>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</si>
  <si>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</si>
  <si>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</si>
  <si>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</si>
  <si>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</si>
  <si>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</si>
  <si>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</si>
  <si>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</si>
  <si>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</si>
  <si>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</si>
  <si>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</si>
  <si>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</si>
  <si>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</si>
  <si>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</si>
  <si>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</si>
  <si>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</si>
  <si>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</si>
  <si>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</si>
  <si>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</si>
  <si>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</si>
  <si>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</si>
  <si>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</si>
  <si>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</si>
  <si>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</si>
  <si>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</si>
  <si>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</si>
  <si>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</si>
  <si>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</si>
  <si>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</si>
  <si>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</si>
  <si>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</si>
  <si>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</si>
  <si>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</si>
  <si>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</si>
  <si>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</si>
  <si>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</si>
  <si>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</si>
  <si>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</si>
  <si>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</si>
  <si>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</si>
  <si>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</si>
  <si>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</si>
  <si>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</si>
  <si>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</si>
  <si>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</si>
  <si>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</si>
  <si>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</si>
  <si>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</si>
  <si>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</si>
  <si>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</si>
  <si>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</si>
  <si>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</si>
  <si>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</si>
  <si>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</si>
  <si>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</si>
  <si>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</si>
  <si>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</si>
  <si>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</si>
  <si>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</si>
  <si>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</si>
  <si>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</si>
  <si>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</si>
  <si>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</si>
  <si>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</si>
  <si>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</si>
  <si>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</si>
  <si>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</si>
  <si>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</si>
  <si>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</si>
  <si>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</si>
  <si>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</si>
  <si>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</si>
  <si>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</si>
  <si>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</si>
  <si>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</si>
  <si>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</si>
  <si>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</si>
  <si>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</si>
  <si>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</si>
  <si>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</si>
  <si>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</si>
  <si>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</si>
  <si>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</si>
  <si>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</si>
  <si>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</si>
  <si>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</si>
  <si>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</si>
  <si>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</si>
  <si>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</si>
  <si>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</si>
  <si>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</si>
  <si>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</si>
  <si>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</si>
  <si>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</si>
  <si>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</si>
  <si>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</si>
  <si>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</si>
  <si>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</si>
  <si>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</si>
  <si>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</si>
  <si>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</si>
  <si>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</si>
  <si>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</si>
  <si>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</si>
  <si>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</si>
  <si>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</si>
  <si>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</si>
  <si>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</si>
  <si>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</si>
  <si>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</si>
  <si>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</si>
  <si>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</si>
  <si>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</si>
  <si>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</si>
  <si>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</si>
  <si>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</si>
  <si>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</si>
  <si>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</si>
  <si>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</si>
  <si>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</si>
  <si>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</si>
  <si>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</si>
  <si>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</si>
  <si>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</si>
  <si>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</si>
  <si>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</si>
  <si>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</si>
  <si>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</si>
  <si>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</si>
  <si>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</si>
  <si>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</si>
  <si>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</si>
  <si>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</si>
  <si>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</si>
  <si>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</si>
  <si>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</si>
  <si>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</si>
  <si>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</si>
  <si>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</si>
  <si>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</si>
  <si>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</si>
  <si>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</si>
  <si>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</si>
  <si>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</si>
  <si>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</si>
  <si>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</si>
  <si>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</si>
  <si>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</si>
  <si>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</si>
  <si>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</si>
  <si>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</si>
  <si>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</si>
  <si>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</si>
  <si>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</si>
  <si>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</si>
  <si>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</si>
  <si>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</si>
  <si>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</si>
  <si>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</si>
  <si>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</si>
  <si>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</si>
  <si>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</si>
  <si>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</si>
  <si>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</si>
  <si>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</si>
  <si>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</si>
  <si>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</si>
  <si>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</si>
  <si>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</si>
  <si>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</si>
  <si>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</si>
  <si>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</si>
  <si>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</si>
  <si>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</si>
  <si>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</si>
  <si>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</si>
  <si>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</si>
  <si>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</si>
  <si>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</si>
  <si>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</si>
  <si>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</si>
  <si>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</si>
  <si>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</si>
  <si>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</si>
  <si>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</si>
  <si>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</si>
  <si>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</si>
  <si>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</si>
  <si>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</si>
  <si>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</si>
  <si>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</si>
  <si>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</si>
  <si>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</si>
  <si>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</si>
  <si>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</si>
  <si>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</si>
  <si>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</si>
  <si>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</si>
  <si>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</si>
  <si>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</si>
  <si>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</si>
  <si>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</si>
  <si>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</si>
  <si>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</si>
  <si>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</si>
  <si>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</si>
  <si>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</si>
  <si>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</si>
  <si>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</si>
  <si>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</si>
  <si>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</si>
  <si>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</si>
  <si>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</si>
  <si>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</si>
  <si>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</si>
  <si>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</si>
  <si>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</si>
  <si>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</si>
  <si>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</si>
  <si>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</si>
  <si>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</si>
  <si>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</si>
  <si>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</si>
  <si>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</si>
  <si>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</si>
  <si>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</si>
  <si>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</si>
  <si>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</si>
  <si>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</si>
  <si>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</si>
  <si>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</si>
  <si>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</si>
  <si>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</si>
  <si>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</si>
  <si>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</si>
  <si>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</si>
  <si>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</si>
  <si>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</si>
  <si>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</si>
  <si>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</si>
  <si>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</si>
  <si>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</si>
  <si>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</si>
  <si>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</si>
  <si>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</si>
  <si>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</si>
  <si>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</si>
  <si>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</si>
  <si>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</si>
  <si>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</si>
  <si>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</si>
  <si>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</si>
  <si>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</si>
  <si>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</si>
  <si>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</si>
  <si>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</si>
  <si>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</si>
  <si>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</si>
  <si>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</si>
  <si>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</si>
  <si>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</si>
  <si>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</si>
  <si>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</si>
  <si>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</si>
  <si>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</si>
  <si>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</si>
  <si>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</si>
  <si>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</si>
  <si>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</si>
  <si>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</si>
  <si>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</si>
  <si>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</si>
  <si>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</si>
  <si>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</si>
  <si>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</si>
  <si>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</si>
  <si>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</si>
  <si>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</si>
  <si>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</si>
  <si>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</si>
  <si>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</si>
  <si>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</si>
  <si>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</si>
  <si>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</si>
  <si>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</si>
  <si>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</si>
  <si>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</si>
  <si>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</si>
  <si>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</si>
  <si>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</si>
  <si>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</si>
  <si>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</si>
  <si>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</si>
  <si>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</si>
  <si>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</si>
  <si>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</si>
  <si>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</si>
  <si>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</si>
  <si>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</si>
  <si>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</si>
  <si>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</si>
  <si>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</si>
  <si>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</si>
  <si>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</si>
  <si>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</si>
  <si>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</si>
  <si>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</si>
  <si>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</si>
  <si>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</si>
  <si>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</si>
  <si>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</si>
  <si>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</si>
  <si>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</si>
  <si>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</si>
  <si>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</si>
  <si>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</si>
  <si>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</si>
  <si>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</si>
  <si>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</si>
  <si>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</si>
  <si>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</si>
  <si>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</si>
  <si>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</si>
  <si>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</si>
  <si>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</si>
  <si>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</si>
  <si>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</si>
  <si>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</si>
  <si>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</si>
  <si>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</si>
  <si>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</si>
  <si>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</si>
  <si>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</si>
  <si>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</si>
  <si>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</si>
  <si>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</si>
  <si>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</si>
  <si>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</si>
  <si>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</si>
  <si>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</si>
  <si>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</si>
  <si>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</si>
  <si>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</si>
  <si>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</si>
  <si>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</si>
  <si>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</si>
  <si>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</si>
  <si>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</si>
  <si>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</si>
  <si>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</si>
  <si>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</si>
  <si>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</si>
  <si>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</si>
  <si>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</si>
  <si>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</si>
  <si>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</si>
  <si>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</si>
  <si>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</si>
  <si>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</si>
  <si>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</si>
  <si>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</si>
  <si>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</si>
  <si>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</si>
  <si>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</si>
  <si>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</si>
  <si>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</si>
  <si>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</si>
  <si>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</si>
  <si>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</si>
  <si>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</si>
  <si>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</si>
  <si>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</si>
  <si>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</si>
  <si>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</si>
  <si>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</si>
  <si>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</si>
  <si>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</si>
  <si>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</si>
  <si>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</si>
  <si>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</si>
  <si>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</si>
  <si>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</si>
  <si>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</si>
  <si>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</si>
  <si>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</si>
  <si>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</si>
  <si>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</si>
  <si>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</si>
  <si>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</si>
  <si>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</si>
  <si>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</si>
  <si>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</si>
  <si>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</si>
  <si>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</si>
  <si>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</si>
  <si>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</si>
  <si>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</si>
  <si>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</si>
  <si>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</si>
  <si>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</si>
  <si>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</si>
  <si>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</si>
  <si>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</si>
  <si>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</si>
  <si>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</si>
  <si>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</si>
  <si>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</si>
  <si>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</si>
  <si>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</si>
  <si>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</si>
  <si>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</si>
  <si>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</si>
  <si>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</si>
  <si>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</si>
  <si>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</si>
  <si>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</si>
  <si>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</si>
  <si>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</si>
  <si>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</si>
  <si>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</si>
  <si>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</si>
  <si>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</si>
  <si>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</si>
  <si>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</si>
  <si>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</si>
  <si>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</si>
  <si>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</si>
  <si>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</si>
  <si>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</si>
  <si>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</si>
  <si>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</si>
  <si>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</si>
  <si>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</si>
  <si>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</si>
  <si>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</si>
  <si>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</si>
  <si>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</si>
  <si>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</si>
  <si>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</si>
  <si>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</si>
  <si>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</si>
  <si>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</si>
  <si>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</si>
  <si>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</si>
  <si>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</si>
  <si>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</si>
  <si>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</si>
  <si>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</si>
  <si>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</si>
  <si>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</si>
  <si>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</si>
  <si>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</si>
  <si>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</si>
  <si>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</si>
  <si>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</si>
  <si>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</si>
  <si>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</si>
  <si>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</si>
  <si>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</si>
  <si>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</si>
  <si>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</si>
  <si>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</si>
  <si>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</si>
  <si>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</si>
  <si>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</si>
  <si>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</si>
  <si>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</si>
  <si>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</si>
  <si>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</si>
  <si>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</si>
  <si>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</si>
  <si>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</si>
  <si>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</si>
  <si>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</si>
  <si>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</si>
  <si>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</si>
  <si>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</si>
  <si>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</si>
  <si>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</si>
  <si>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</si>
  <si>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</si>
  <si>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</si>
  <si>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</si>
  <si>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</si>
  <si>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</si>
  <si>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</si>
  <si>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</si>
  <si>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</si>
  <si>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</si>
  <si>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</si>
  <si>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</si>
  <si>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</si>
  <si>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</si>
  <si>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</si>
  <si>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</si>
  <si>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</si>
  <si>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</si>
  <si>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</si>
  <si>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</si>
  <si>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</si>
  <si>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</si>
  <si>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</si>
  <si>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</si>
  <si>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</si>
  <si>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</si>
  <si>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</si>
  <si>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</si>
  <si>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</si>
  <si>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</si>
  <si>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</si>
  <si>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</si>
  <si>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</si>
  <si>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</si>
  <si>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</si>
  <si>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</si>
  <si>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</si>
  <si>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</si>
  <si>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</si>
  <si>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</si>
  <si>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</si>
  <si>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</si>
  <si>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</si>
  <si>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</si>
  <si>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</si>
  <si>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</si>
  <si>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</si>
  <si>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</si>
  <si>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</si>
  <si>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</si>
  <si>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</si>
  <si>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</si>
  <si>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</si>
  <si>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</si>
  <si>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</si>
  <si>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</si>
  <si>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</si>
  <si>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</si>
  <si>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</si>
  <si>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</si>
  <si>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</si>
  <si>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</si>
  <si>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</si>
  <si>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</si>
  <si>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</si>
  <si>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</si>
  <si>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</si>
  <si>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</si>
  <si>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</si>
  <si>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</si>
  <si>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</si>
  <si>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</si>
  <si>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</si>
  <si>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</si>
  <si>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</si>
  <si>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</si>
  <si>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</si>
  <si>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</si>
  <si>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</si>
  <si>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</si>
  <si>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</si>
  <si>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</si>
  <si>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</si>
  <si>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</si>
  <si>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</si>
  <si>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</si>
  <si>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</si>
  <si>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</si>
  <si>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</si>
  <si>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</si>
  <si>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</si>
  <si>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</si>
  <si>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</si>
  <si>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</si>
  <si>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</si>
  <si>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</si>
  <si>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</si>
  <si>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</si>
  <si>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</si>
  <si>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</si>
  <si>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</si>
  <si>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</si>
  <si>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</si>
  <si>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</si>
  <si>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</si>
  <si>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</si>
  <si>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</si>
  <si>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</si>
  <si>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</si>
  <si>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</si>
  <si>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</si>
  <si>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</si>
  <si>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</si>
  <si>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</si>
  <si>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</si>
  <si>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</si>
  <si>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</si>
  <si>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</si>
  <si>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</si>
  <si>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</si>
  <si>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</si>
  <si>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</si>
  <si>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</si>
  <si>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</si>
  <si>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</si>
  <si>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</si>
  <si>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</si>
  <si>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</si>
  <si>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</si>
  <si>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</si>
  <si>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</si>
  <si>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</si>
  <si>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</si>
  <si>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</si>
  <si>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</si>
  <si>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</si>
  <si>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</si>
  <si>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</si>
  <si>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</si>
  <si>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</si>
  <si>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</si>
  <si>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</si>
  <si>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</si>
  <si>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</si>
  <si>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</si>
  <si>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</si>
  <si>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</si>
  <si>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</si>
  <si>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</si>
  <si>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</si>
  <si>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</si>
  <si>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</si>
  <si>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</si>
  <si>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</si>
  <si>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</si>
  <si>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</si>
  <si>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</si>
  <si>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</si>
  <si>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</si>
  <si>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</si>
  <si>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</si>
  <si>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</si>
  <si>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</si>
  <si>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</si>
  <si>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</si>
  <si>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</si>
  <si>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</si>
  <si>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</si>
  <si>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</si>
  <si>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</si>
  <si>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</si>
  <si>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</si>
  <si>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</si>
  <si>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</si>
  <si>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</si>
  <si>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</si>
  <si>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</si>
  <si>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</si>
  <si>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</si>
  <si>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</si>
  <si>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</si>
  <si>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</si>
  <si>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</si>
  <si>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</si>
  <si>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</si>
  <si>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</si>
  <si>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</si>
  <si>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</si>
  <si>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</si>
  <si>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</si>
  <si>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</si>
  <si>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</si>
  <si>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</si>
  <si>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</si>
  <si>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</si>
  <si>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</si>
  <si>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</si>
  <si>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</si>
  <si>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</si>
  <si>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</si>
  <si>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</si>
  <si>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</si>
  <si>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</si>
  <si>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</si>
  <si>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</si>
  <si>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</si>
  <si>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</si>
  <si>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</si>
  <si>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</si>
  <si>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</si>
  <si>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</si>
  <si>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</si>
  <si>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</si>
  <si>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</si>
  <si>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</si>
  <si>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</si>
  <si>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</si>
  <si>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</si>
  <si>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</si>
  <si>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</si>
  <si>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</si>
  <si>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</si>
  <si>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</si>
  <si>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</si>
  <si>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</si>
  <si>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</si>
  <si>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</si>
  <si>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</si>
  <si>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</si>
  <si>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</si>
  <si>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</si>
  <si>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</si>
  <si>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</si>
  <si>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</si>
  <si>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</si>
  <si>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</si>
  <si>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</si>
  <si>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</si>
  <si>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</si>
  <si>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</si>
  <si>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</si>
  <si>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</si>
  <si>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</si>
  <si>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</si>
  <si>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</si>
  <si>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</si>
  <si>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</si>
  <si>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</si>
  <si>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</si>
  <si>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</si>
  <si>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</si>
  <si>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</si>
  <si>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</si>
  <si>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</si>
  <si>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</si>
  <si>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</si>
  <si>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</si>
  <si>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</si>
  <si>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</si>
  <si>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</si>
  <si>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</si>
  <si>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</si>
  <si>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</si>
  <si>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</si>
  <si>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</si>
  <si>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</si>
  <si>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</si>
  <si>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</si>
  <si>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</si>
  <si>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</si>
  <si>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</si>
  <si>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</si>
  <si>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</si>
  <si>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</si>
  <si>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</si>
  <si>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</si>
  <si>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</si>
  <si>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</si>
  <si>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</si>
  <si>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</si>
  <si>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</si>
  <si>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</si>
  <si>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</si>
  <si>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</si>
  <si>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</si>
  <si>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</si>
  <si>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</si>
  <si>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</si>
  <si>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</si>
  <si>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</si>
  <si>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</si>
  <si>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</si>
  <si>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</si>
  <si>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</si>
  <si>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</si>
  <si>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</si>
  <si>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</si>
  <si>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</si>
  <si>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</si>
  <si>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</si>
  <si>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</si>
  <si>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</si>
  <si>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</si>
  <si>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</si>
  <si>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</si>
  <si>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</si>
  <si>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</si>
  <si>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</si>
  <si>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</si>
  <si>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</si>
  <si>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</si>
  <si>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</si>
  <si>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</si>
  <si>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</si>
  <si>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</si>
  <si>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</si>
  <si>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</si>
  <si>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</si>
  <si>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</si>
  <si>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</si>
  <si>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</si>
  <si>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</si>
  <si>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</si>
  <si>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</si>
  <si>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</si>
  <si>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</si>
  <si>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</si>
  <si>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</si>
  <si>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</si>
  <si>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</si>
  <si>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</si>
  <si>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</si>
  <si>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</si>
  <si>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</si>
  <si>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</si>
  <si>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</si>
  <si>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</si>
  <si>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</si>
  <si>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</si>
  <si>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</si>
  <si>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</si>
  <si>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</si>
  <si>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</si>
  <si>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</si>
  <si>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</si>
  <si>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</si>
  <si>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</si>
  <si>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</si>
  <si>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</si>
  <si>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</si>
  <si>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</si>
  <si>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</si>
  <si>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</si>
  <si>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</si>
  <si>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</si>
  <si>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</si>
  <si>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</si>
  <si>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</si>
  <si>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</si>
  <si>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</si>
  <si>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</si>
  <si>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</si>
  <si>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</si>
  <si>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</si>
  <si>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</si>
  <si>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</si>
  <si>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</si>
  <si>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</si>
  <si>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</si>
  <si>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</si>
  <si>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</si>
  <si>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</si>
  <si>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</si>
  <si>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</si>
  <si>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</si>
  <si>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</si>
  <si>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</si>
  <si>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</si>
  <si>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</si>
  <si>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</si>
  <si>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</si>
  <si>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</si>
  <si>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</si>
  <si>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</si>
  <si>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</si>
  <si>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</si>
  <si>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</si>
  <si>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</si>
  <si>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</si>
  <si>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</si>
  <si>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</si>
  <si>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</si>
  <si>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</si>
  <si>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</si>
  <si>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</si>
  <si>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</si>
  <si>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</si>
  <si>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</si>
  <si>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</si>
  <si>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</si>
  <si>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</si>
  <si>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</si>
  <si>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</si>
  <si>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</si>
  <si>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</si>
  <si>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</si>
  <si>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</si>
  <si>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</si>
  <si>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</si>
  <si>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</si>
  <si>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</si>
  <si>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</si>
  <si>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</si>
  <si>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</si>
  <si>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</si>
  <si>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</si>
  <si>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</si>
  <si>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</si>
  <si>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</si>
  <si>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</si>
  <si>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</si>
  <si>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</si>
  <si>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</si>
  <si>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</si>
  <si>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</si>
  <si>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</si>
  <si>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</si>
  <si>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</si>
  <si>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</si>
  <si>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</si>
  <si>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</si>
  <si>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</si>
  <si>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</si>
  <si>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</si>
  <si>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</si>
  <si>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</si>
  <si>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</si>
  <si>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</si>
  <si>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</si>
  <si>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</si>
  <si>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</si>
  <si>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</si>
  <si>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</si>
  <si>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</si>
  <si>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</si>
  <si>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</si>
  <si>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</si>
  <si>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</si>
  <si>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</si>
  <si>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</si>
  <si>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</si>
  <si>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</si>
  <si>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</si>
  <si>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</si>
  <si>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</si>
  <si>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</si>
  <si>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</si>
  <si>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</si>
  <si>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</si>
  <si>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</si>
  <si>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</si>
  <si>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</si>
  <si>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</si>
  <si>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</si>
  <si>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</si>
  <si>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</si>
  <si>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</si>
  <si>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</si>
  <si>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</si>
  <si>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</si>
  <si>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</si>
  <si>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</si>
  <si>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</si>
  <si>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</si>
  <si>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</si>
  <si>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</si>
  <si>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</si>
  <si>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</si>
  <si>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</si>
  <si>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</si>
  <si>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</si>
  <si>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</si>
  <si>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</si>
  <si>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</si>
  <si>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</si>
  <si>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</si>
  <si>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</si>
  <si>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</si>
  <si>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</si>
  <si>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</si>
  <si>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</si>
  <si>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</si>
  <si>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</si>
  <si>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</si>
  <si>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</si>
  <si>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</si>
  <si>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</si>
  <si>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</si>
  <si>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</si>
  <si>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</si>
  <si>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</si>
  <si>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</si>
  <si>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</si>
  <si>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</si>
  <si>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</si>
  <si>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</si>
  <si>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</si>
  <si>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</si>
  <si>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</si>
  <si>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</si>
  <si>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</si>
  <si>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</si>
  <si>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</si>
  <si>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</si>
  <si>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</si>
  <si>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</si>
  <si>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</si>
  <si>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</si>
  <si>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</si>
  <si>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</si>
  <si>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</si>
  <si>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</si>
  <si>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</si>
  <si>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</si>
  <si>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</si>
  <si>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</si>
  <si>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</si>
  <si>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</si>
  <si>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</si>
  <si>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</si>
  <si>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</si>
  <si>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</si>
  <si>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</si>
  <si>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</si>
  <si>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</si>
  <si>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</si>
  <si>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</si>
  <si>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</si>
  <si>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</si>
  <si>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</si>
  <si>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</si>
  <si>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</si>
  <si>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</si>
  <si>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</si>
  <si>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</si>
  <si>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</si>
  <si>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</si>
  <si>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</si>
  <si>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</si>
  <si>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</si>
  <si>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</si>
  <si>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</si>
  <si>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</si>
  <si>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</si>
  <si>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</si>
  <si>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</si>
  <si>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</si>
  <si>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</si>
  <si>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</si>
  <si>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</si>
  <si>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</si>
  <si>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</si>
  <si>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</si>
  <si>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</si>
  <si>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</si>
  <si>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</si>
  <si>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</si>
  <si>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</si>
  <si>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</si>
  <si>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</si>
  <si>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</si>
  <si>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</si>
  <si>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</si>
  <si>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</si>
  <si>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</si>
  <si>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</si>
  <si>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</si>
  <si>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</si>
  <si>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</si>
  <si>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</si>
  <si>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</si>
  <si>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</si>
  <si>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</si>
  <si>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</si>
  <si>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</si>
  <si>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</si>
  <si>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</si>
  <si>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</si>
  <si>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</si>
  <si>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</si>
  <si>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</si>
  <si>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</si>
  <si>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</si>
  <si>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</si>
  <si>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</si>
  <si>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</si>
  <si>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</si>
  <si>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</si>
  <si>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</si>
  <si>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</si>
  <si>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</si>
  <si>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</si>
  <si>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</si>
  <si>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</si>
  <si>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</si>
  <si>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</si>
  <si>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</si>
  <si>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</si>
  <si>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</si>
  <si>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</si>
  <si>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</si>
  <si>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</si>
  <si>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</si>
  <si>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</si>
  <si>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</si>
  <si>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</si>
  <si>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</si>
  <si>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</si>
  <si>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</si>
  <si>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</si>
  <si>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</si>
  <si>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</si>
  <si>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</si>
  <si>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</si>
  <si>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</si>
  <si>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</si>
  <si>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</si>
  <si>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</si>
  <si>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</si>
  <si>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</si>
  <si>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</si>
  <si>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</si>
  <si>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</si>
  <si>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</si>
  <si>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</si>
  <si>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</si>
  <si>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</si>
  <si>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</si>
  <si>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</si>
  <si>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</si>
  <si>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</si>
  <si>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</si>
  <si>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</si>
  <si>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</si>
  <si>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</si>
  <si>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</si>
  <si>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</si>
  <si>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</si>
  <si>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</si>
  <si>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</si>
  <si>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</si>
  <si>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</si>
  <si>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</si>
  <si>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</si>
  <si>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</si>
  <si>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</si>
  <si>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</si>
  <si>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</si>
  <si>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</si>
  <si>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</si>
  <si>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</si>
  <si>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</si>
  <si>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</si>
  <si>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</si>
  <si>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</si>
  <si>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</si>
  <si>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</si>
  <si>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</si>
  <si>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</si>
  <si>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</si>
  <si>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</si>
  <si>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</si>
  <si>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</si>
  <si>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</si>
  <si>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</si>
  <si>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</si>
  <si>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</si>
  <si>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</si>
  <si>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</si>
  <si>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</si>
  <si>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</si>
  <si>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</si>
  <si>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</si>
  <si>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</si>
  <si>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</si>
  <si>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</si>
  <si>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</si>
  <si>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</si>
  <si>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</si>
  <si>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</si>
  <si>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</si>
  <si>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</si>
  <si>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</si>
  <si>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</si>
  <si>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</si>
  <si>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</si>
  <si>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</si>
  <si>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</si>
  <si>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</si>
  <si>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</si>
  <si>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</si>
  <si>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</si>
  <si>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</si>
  <si>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</si>
  <si>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</si>
  <si>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</si>
  <si>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</si>
  <si>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</si>
  <si>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</si>
  <si>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</si>
  <si>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</si>
  <si>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</si>
  <si>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</si>
  <si>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</si>
  <si>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</si>
  <si>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</si>
  <si>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</si>
  <si>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</si>
  <si>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</si>
  <si>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</si>
  <si>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</si>
  <si>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</si>
  <si>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</si>
  <si>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</si>
  <si>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</si>
  <si>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</si>
  <si>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</si>
  <si>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</si>
  <si>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</si>
  <si>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</si>
  <si>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</si>
  <si>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</si>
  <si>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</si>
  <si>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</si>
  <si>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</si>
  <si>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</si>
  <si>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</si>
  <si>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</si>
  <si>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</si>
  <si>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</si>
  <si>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</si>
  <si>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</si>
  <si>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</si>
  <si>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</si>
  <si>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</si>
  <si>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</si>
  <si>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</si>
  <si>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</si>
  <si>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</si>
  <si>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</si>
  <si>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</si>
  <si>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</si>
  <si>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</si>
  <si>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</si>
  <si>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</si>
  <si>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</si>
  <si>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</si>
  <si>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</si>
  <si>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</si>
  <si>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</si>
  <si>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</si>
  <si>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</si>
  <si>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</si>
  <si>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</si>
  <si>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</si>
  <si>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</si>
  <si>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</si>
  <si>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</si>
  <si>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</si>
  <si>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</si>
  <si>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</si>
  <si>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</si>
  <si>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</si>
  <si>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</si>
  <si>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</si>
  <si>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</si>
  <si>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</si>
  <si>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</si>
  <si>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</si>
  <si>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</si>
  <si>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</si>
  <si>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</si>
  <si>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</si>
  <si>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</si>
  <si>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</si>
  <si>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</si>
  <si>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</si>
  <si>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</si>
  <si>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</si>
  <si>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</si>
  <si>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</si>
  <si>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</si>
  <si>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</si>
  <si>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</si>
  <si>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</si>
  <si>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</si>
  <si>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</si>
  <si>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</si>
  <si>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</si>
  <si>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</si>
  <si>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</si>
  <si>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</si>
  <si>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</si>
  <si>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</si>
  <si>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</si>
  <si>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</si>
  <si>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</si>
  <si>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</si>
  <si>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</si>
  <si>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</si>
  <si>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</si>
  <si>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</si>
  <si>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</si>
  <si>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</si>
  <si>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</si>
  <si>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</si>
  <si>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</si>
  <si>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</si>
  <si>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</si>
  <si>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</si>
  <si>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</si>
  <si>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</si>
  <si>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</si>
  <si>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</si>
  <si>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</si>
  <si>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</si>
  <si>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</si>
  <si>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</si>
  <si>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</si>
  <si>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</si>
  <si>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</si>
  <si>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</si>
  <si>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</si>
  <si>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</si>
  <si>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</si>
  <si>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</si>
  <si>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</si>
  <si>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</si>
  <si>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</si>
  <si>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</si>
  <si>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</si>
  <si>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</si>
  <si>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</si>
  <si>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</si>
  <si>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</si>
  <si>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</si>
  <si>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</si>
  <si>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</si>
  <si>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</si>
  <si>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</si>
  <si>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</si>
  <si>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</si>
  <si>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</si>
  <si>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</si>
  <si>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</si>
  <si>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</si>
  <si>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</si>
  <si>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</si>
  <si>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</si>
  <si>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</si>
  <si>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</si>
  <si>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</si>
  <si>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</si>
  <si>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</si>
  <si>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</si>
  <si>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</si>
  <si>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</si>
  <si>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</si>
  <si>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</si>
  <si>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</si>
  <si>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</si>
  <si>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</si>
  <si>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</si>
  <si>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</si>
  <si>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</si>
  <si>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</si>
  <si>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</si>
  <si>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</si>
  <si>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</si>
  <si>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</si>
  <si>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</si>
  <si>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</si>
  <si>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</si>
  <si>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</si>
  <si>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</si>
  <si>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</si>
  <si>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</si>
  <si>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</si>
  <si>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</si>
  <si>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</si>
  <si>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</si>
  <si>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</si>
  <si>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</si>
  <si>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</si>
  <si>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</si>
  <si>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</si>
  <si>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</si>
  <si>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</si>
  <si>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</si>
  <si>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</si>
  <si>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</si>
  <si>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</si>
  <si>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</si>
  <si>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</si>
  <si>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</si>
  <si>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</si>
  <si>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</si>
  <si>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</si>
  <si>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</si>
  <si>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</si>
  <si>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</si>
  <si>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</si>
  <si>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</si>
  <si>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</si>
  <si>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</si>
  <si>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</si>
  <si>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</si>
  <si>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</si>
  <si>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</si>
  <si>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</si>
  <si>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</si>
  <si>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</si>
  <si>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</si>
  <si>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</si>
  <si>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</si>
  <si>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</si>
  <si>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</si>
  <si>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</si>
  <si>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</si>
  <si>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</si>
  <si>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</si>
  <si>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</si>
  <si>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</si>
  <si>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</si>
  <si>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</si>
  <si>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</si>
  <si>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</si>
  <si>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</si>
  <si>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</si>
  <si>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</si>
  <si>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</si>
  <si>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</si>
  <si>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</si>
  <si>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</si>
  <si>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</si>
  <si>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</si>
  <si>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</si>
  <si>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</si>
  <si>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</si>
  <si>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</si>
  <si>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</si>
  <si>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</si>
  <si>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</si>
  <si>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</si>
  <si>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</si>
  <si>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</si>
  <si>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</si>
  <si>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</si>
  <si>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</si>
  <si>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</si>
  <si>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</si>
  <si>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</si>
  <si>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</si>
  <si>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</si>
  <si>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</si>
  <si>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</si>
  <si>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</si>
  <si>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</si>
  <si>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</si>
  <si>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</si>
  <si>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</si>
  <si>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</si>
  <si>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</si>
  <si>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</si>
  <si>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</si>
  <si>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</si>
  <si>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</si>
  <si>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</si>
  <si>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</si>
  <si>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</si>
  <si>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</si>
  <si>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</si>
  <si>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</si>
  <si>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</si>
  <si>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</si>
  <si>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</si>
  <si>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</si>
  <si>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</si>
  <si>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</si>
  <si>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</si>
  <si>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</si>
  <si>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</si>
  <si>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</si>
  <si>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</si>
  <si>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</si>
  <si>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</si>
  <si>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</si>
  <si>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</si>
  <si>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</si>
  <si>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</si>
  <si>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</si>
  <si>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</si>
  <si>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</si>
  <si>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</si>
  <si>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</si>
  <si>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</si>
  <si>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</si>
  <si>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</si>
  <si>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</si>
  <si>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</si>
  <si>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</si>
  <si>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</si>
  <si>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</si>
  <si>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</si>
  <si>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</si>
  <si>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</si>
  <si>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</si>
  <si>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</si>
  <si>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</si>
  <si>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</si>
  <si>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</si>
  <si>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</si>
  <si>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</si>
  <si>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</si>
  <si>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</si>
  <si>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</si>
  <si>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</si>
  <si>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</si>
  <si>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</si>
  <si>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</si>
  <si>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</si>
  <si>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</si>
  <si>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</si>
  <si>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</si>
  <si>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</si>
  <si>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</si>
  <si>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</si>
  <si>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</si>
  <si>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</si>
  <si>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</si>
  <si>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</si>
  <si>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</si>
  <si>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</si>
  <si>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</si>
  <si>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</si>
  <si>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</si>
  <si>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</si>
  <si>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</si>
  <si>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</si>
  <si>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</si>
  <si>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</si>
  <si>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</si>
  <si>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</si>
  <si>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</si>
  <si>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</si>
  <si>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</si>
  <si>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</si>
  <si>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</si>
  <si>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</si>
  <si>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</si>
  <si>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</si>
  <si>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</si>
  <si>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</si>
  <si>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</si>
  <si>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</si>
  <si>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</si>
  <si>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</si>
  <si>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</si>
  <si>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</si>
  <si>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</si>
  <si>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</si>
  <si>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</si>
  <si>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</si>
  <si>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</si>
  <si>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</si>
  <si>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</si>
  <si>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</si>
  <si>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</si>
  <si>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</si>
  <si>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</si>
  <si>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</si>
  <si>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</si>
  <si>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</si>
  <si>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</si>
  <si>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</si>
  <si>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</si>
  <si>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</si>
  <si>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</si>
  <si>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</si>
  <si>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</si>
  <si>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</si>
  <si>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</si>
  <si>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</si>
  <si>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</si>
  <si>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</si>
  <si>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</si>
  <si>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</si>
  <si>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</si>
  <si>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</si>
  <si>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</si>
  <si>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</si>
  <si>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</si>
  <si>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</si>
  <si>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</si>
  <si>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</si>
  <si>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</si>
  <si>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</si>
  <si>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</si>
  <si>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</si>
  <si>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</si>
  <si>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</si>
  <si>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</si>
  <si>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</si>
  <si>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</si>
  <si>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</si>
  <si>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</si>
  <si>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</si>
  <si>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</si>
  <si>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</si>
  <si>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</si>
  <si>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</si>
  <si>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</si>
  <si>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</si>
  <si>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</si>
  <si>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</si>
  <si>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</si>
  <si>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</si>
  <si>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</si>
  <si>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</si>
  <si>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</si>
  <si>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</si>
  <si>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</si>
  <si>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</si>
  <si>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</si>
  <si>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</si>
  <si>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</si>
  <si>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</si>
  <si>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</si>
  <si>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</si>
  <si>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</si>
  <si>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</si>
  <si>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</si>
  <si>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</si>
  <si>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</si>
  <si>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</si>
  <si>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</si>
  <si>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</si>
  <si>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</si>
  <si>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</si>
  <si>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</si>
  <si>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</si>
  <si>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</si>
  <si>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</si>
  <si>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</si>
  <si>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</si>
  <si>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</si>
  <si>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</si>
  <si>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</si>
  <si>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</si>
  <si>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</si>
  <si>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</si>
  <si>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</si>
  <si>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</si>
  <si>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</si>
  <si>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</si>
  <si>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</si>
  <si>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</si>
  <si>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</si>
  <si>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</si>
  <si>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</si>
  <si>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</si>
  <si>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</si>
  <si>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</si>
  <si>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</si>
  <si>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</si>
  <si>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</si>
  <si>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</si>
  <si>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</si>
  <si>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</si>
  <si>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</si>
  <si>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</si>
  <si>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</si>
  <si>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</si>
  <si>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</si>
  <si>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</si>
  <si>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</si>
  <si>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</si>
  <si>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</si>
  <si>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</si>
  <si>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</si>
  <si>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</si>
  <si>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</si>
  <si>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</si>
  <si>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</si>
  <si>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</si>
  <si>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</si>
  <si>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</si>
  <si>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</si>
  <si>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</si>
  <si>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</si>
  <si>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</si>
  <si>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</si>
  <si>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</si>
  <si>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</si>
  <si>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</si>
  <si>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</si>
  <si>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</si>
  <si>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</si>
  <si>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</si>
  <si>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</si>
  <si>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</si>
  <si>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</si>
  <si>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</si>
  <si>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</si>
  <si>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</si>
  <si>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</si>
  <si>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</si>
  <si>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</si>
  <si>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</si>
  <si>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</si>
  <si>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</si>
  <si>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</si>
  <si>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</si>
  <si>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</si>
  <si>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</si>
  <si>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</si>
  <si>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</si>
  <si>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</si>
  <si>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</si>
  <si>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</si>
  <si>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</si>
  <si>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</si>
  <si>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</si>
  <si>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</si>
  <si>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</si>
  <si>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</si>
  <si>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</si>
  <si>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</si>
  <si>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</si>
  <si>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</si>
  <si>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</si>
  <si>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</si>
  <si>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</si>
  <si>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</si>
  <si>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</si>
  <si>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</si>
  <si>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</si>
  <si>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</si>
  <si>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</si>
  <si>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</si>
  <si>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</si>
  <si>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</si>
  <si>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</si>
  <si>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</si>
  <si>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</si>
  <si>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</si>
  <si>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</si>
  <si>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</si>
  <si>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</si>
  <si>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</si>
  <si>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</si>
  <si>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</si>
  <si>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</si>
  <si>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</si>
  <si>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</si>
  <si>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</si>
  <si>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</si>
  <si>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</si>
  <si>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</si>
  <si>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</si>
  <si>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</si>
  <si>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</si>
  <si>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</si>
  <si>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</si>
  <si>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</si>
  <si>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</si>
  <si>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</si>
  <si>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</si>
  <si>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</si>
  <si>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</si>
  <si>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</si>
  <si>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</si>
  <si>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</si>
  <si>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</si>
  <si>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</si>
  <si>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</si>
  <si>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</si>
  <si>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</si>
  <si>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</si>
  <si>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</si>
  <si>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</si>
  <si>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</si>
  <si>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</si>
  <si>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</si>
  <si>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</si>
  <si>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</si>
  <si>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</si>
  <si>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</si>
  <si>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</si>
  <si>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</si>
  <si>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</si>
  <si>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</si>
  <si>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</si>
  <si>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</si>
  <si>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</si>
  <si>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</si>
  <si>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</si>
  <si>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</si>
  <si>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</si>
  <si>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</si>
  <si>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</si>
  <si>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</si>
  <si>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</si>
  <si>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</si>
  <si>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</si>
  <si>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</si>
  <si>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</si>
  <si>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</si>
  <si>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</si>
  <si>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</si>
  <si>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</si>
  <si>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</si>
  <si>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</si>
  <si>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</si>
  <si>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</si>
  <si>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</si>
  <si>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</si>
  <si>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</si>
  <si>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</si>
  <si>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</si>
  <si>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</si>
  <si>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</si>
  <si>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</si>
  <si>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</si>
  <si>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</si>
  <si>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</si>
  <si>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</si>
  <si>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</si>
  <si>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</si>
  <si>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</si>
  <si>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</si>
  <si>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</si>
  <si>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</si>
  <si>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</si>
  <si>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</si>
  <si>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</si>
  <si>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</si>
  <si>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</si>
  <si>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</si>
  <si>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</si>
  <si>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</si>
  <si>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</si>
  <si>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</si>
  <si>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</si>
  <si>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</si>
  <si>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</si>
  <si>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</si>
  <si>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</si>
  <si>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</si>
  <si>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</si>
  <si>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</si>
  <si>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</si>
  <si>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</si>
  <si>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</si>
  <si>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</si>
  <si>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</si>
  <si>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</si>
  <si>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</si>
  <si>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</si>
  <si>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</si>
  <si>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</si>
  <si>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</si>
  <si>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</si>
  <si>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</si>
  <si>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</si>
  <si>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</si>
  <si>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</si>
  <si>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</si>
  <si>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</si>
  <si>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</si>
  <si>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</si>
  <si>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</si>
  <si>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</si>
  <si>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</si>
  <si>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</si>
  <si>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</si>
  <si>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</si>
  <si>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</si>
  <si>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</si>
  <si>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</si>
  <si>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</si>
  <si>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</si>
  <si>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</si>
  <si>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</si>
  <si>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</si>
  <si>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</si>
  <si>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</si>
  <si>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</si>
  <si>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</si>
  <si>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</si>
  <si>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</si>
  <si>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</si>
  <si>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</si>
  <si>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</si>
  <si>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</si>
  <si>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</si>
  <si>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</si>
  <si>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</si>
  <si>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</si>
  <si>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</si>
  <si>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</si>
  <si>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</si>
  <si>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</si>
  <si>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</si>
  <si>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</si>
  <si>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</si>
  <si>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</si>
  <si>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</si>
  <si>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</si>
  <si>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</si>
  <si>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</si>
  <si>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</si>
  <si>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</si>
  <si>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</si>
  <si>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</si>
  <si>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</si>
  <si>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</si>
  <si>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</si>
  <si>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</si>
  <si>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</si>
  <si>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</si>
  <si>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</si>
  <si>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</si>
  <si>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</si>
  <si>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</si>
  <si>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</si>
  <si>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</si>
  <si>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</si>
  <si>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</si>
  <si>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</si>
  <si>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</si>
  <si>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</si>
  <si>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</si>
  <si>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</si>
  <si>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</si>
  <si>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</si>
  <si>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</si>
  <si>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</si>
  <si>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</si>
  <si>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</si>
  <si>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</si>
  <si>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</si>
  <si>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</si>
  <si>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</si>
  <si>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</si>
  <si>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</si>
  <si>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</si>
  <si>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</si>
  <si>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</si>
  <si>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</si>
  <si>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</si>
  <si>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</si>
  <si>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</si>
  <si>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</si>
  <si>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</si>
  <si>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</si>
  <si>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</si>
  <si>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</si>
  <si>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</si>
  <si>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</si>
  <si>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</si>
  <si>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</si>
  <si>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</si>
  <si>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</si>
  <si>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</si>
  <si>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</si>
  <si>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</si>
  <si>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</si>
  <si>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</si>
  <si>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</si>
  <si>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</si>
  <si>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</si>
  <si>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</si>
  <si>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</si>
  <si>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</si>
  <si>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</si>
  <si>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</si>
  <si>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</si>
  <si>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</si>
  <si>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</si>
  <si>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</si>
  <si>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</si>
  <si>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</si>
  <si>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</si>
  <si>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</si>
  <si>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</si>
  <si>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</si>
  <si>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</si>
  <si>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</si>
  <si>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</si>
  <si>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</si>
  <si>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</si>
  <si>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</si>
  <si>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</si>
  <si>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</si>
  <si>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</si>
  <si>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</si>
  <si>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</si>
  <si>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</si>
  <si>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</si>
  <si>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</si>
  <si>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</si>
  <si>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</si>
  <si>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</si>
  <si>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</si>
  <si>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</si>
  <si>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</si>
  <si>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</si>
  <si>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</si>
  <si>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</si>
  <si>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</si>
  <si>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</si>
  <si>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</si>
  <si>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</si>
  <si>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</si>
  <si>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</si>
  <si>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</si>
  <si>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</si>
  <si>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</si>
  <si>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</si>
  <si>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</si>
  <si>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</si>
  <si>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</si>
  <si>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</si>
  <si>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</si>
  <si>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</si>
  <si>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</si>
  <si>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</si>
  <si>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</si>
  <si>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</si>
  <si>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</si>
  <si>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</si>
  <si>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</si>
  <si>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</si>
  <si>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</si>
  <si>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</si>
  <si>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</si>
  <si>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</si>
  <si>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</si>
  <si>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</si>
  <si>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</si>
  <si>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</si>
  <si>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</si>
  <si>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</si>
  <si>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</si>
  <si>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</si>
  <si>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</si>
  <si>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</si>
  <si>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</si>
  <si>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</si>
  <si>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</si>
  <si>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</si>
  <si>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</si>
  <si>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</si>
  <si>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</si>
  <si>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</si>
  <si>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</si>
  <si>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</si>
  <si>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</si>
  <si>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</si>
  <si>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</si>
  <si>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</si>
  <si>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</si>
  <si>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</si>
  <si>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</si>
  <si>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</si>
  <si>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</si>
  <si>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</si>
  <si>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</si>
  <si>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</si>
  <si>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</si>
  <si>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</si>
  <si>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</si>
  <si>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</si>
  <si>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</si>
  <si>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</si>
  <si>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</si>
  <si>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</si>
  <si>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</si>
  <si>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</si>
  <si>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</si>
  <si>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</si>
  <si>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</si>
  <si>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</si>
  <si>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</si>
  <si>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</si>
  <si>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</si>
  <si>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</si>
  <si>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</si>
  <si>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</si>
  <si>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</si>
  <si>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</si>
  <si>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</si>
  <si>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</si>
  <si>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</si>
  <si>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</si>
  <si>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</si>
  <si>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</si>
  <si>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</si>
  <si>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</si>
  <si>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</si>
  <si>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</si>
  <si>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</si>
  <si>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</si>
  <si>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</si>
  <si>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</si>
  <si>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</si>
  <si>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</si>
  <si>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</si>
  <si>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</si>
  <si>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</si>
  <si>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</si>
  <si>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</si>
  <si>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</si>
  <si>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</si>
  <si>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</si>
  <si>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</si>
  <si>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</si>
  <si>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</si>
  <si>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</si>
  <si>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</si>
  <si>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</si>
  <si>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</si>
  <si>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</si>
  <si>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</si>
  <si>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</si>
  <si>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</si>
  <si>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</si>
  <si>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</si>
  <si>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</si>
  <si>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</si>
  <si>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</si>
  <si>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</si>
  <si>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</si>
  <si>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</si>
  <si>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</si>
  <si>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</si>
  <si>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</si>
  <si>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</si>
  <si>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</si>
  <si>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</si>
  <si>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</si>
  <si>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</si>
  <si>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</si>
  <si>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</si>
  <si>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</si>
  <si>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</si>
  <si>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</si>
  <si>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</si>
  <si>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</si>
  <si>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</si>
  <si>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</si>
  <si>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</si>
  <si>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</si>
  <si>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</si>
  <si>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</si>
  <si>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</si>
  <si>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</si>
  <si>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</si>
  <si>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</si>
  <si>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</si>
  <si>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</si>
  <si>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</si>
  <si>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</si>
  <si>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</si>
  <si>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</si>
  <si>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</si>
  <si>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</si>
  <si>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</si>
  <si>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</si>
  <si>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</si>
  <si>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</si>
  <si>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</si>
  <si>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</si>
  <si>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</si>
  <si>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</si>
  <si>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</si>
  <si>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</si>
  <si>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</si>
  <si>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</si>
  <si>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</si>
  <si>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</si>
  <si>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</si>
  <si>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</si>
  <si>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</si>
  <si>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</si>
  <si>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</si>
  <si>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</si>
  <si>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</si>
  <si>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</si>
  <si>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</si>
  <si>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</si>
  <si>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</si>
  <si>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</si>
  <si>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</si>
  <si>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</si>
  <si>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</si>
  <si>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</si>
  <si>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</si>
  <si>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</si>
  <si>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</si>
  <si>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</si>
  <si>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</si>
  <si>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</si>
  <si>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</si>
  <si>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</si>
  <si>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</si>
  <si>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</si>
  <si>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</si>
  <si>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</si>
  <si>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</si>
  <si>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</si>
  <si>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</si>
  <si>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</si>
  <si>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</si>
  <si>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</si>
  <si>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</si>
  <si>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</si>
  <si>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</si>
  <si>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</si>
  <si>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</si>
  <si>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</si>
  <si>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</si>
  <si>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</si>
  <si>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</si>
  <si>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</si>
  <si>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</si>
  <si>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</si>
  <si>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</si>
  <si>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</si>
  <si>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</si>
  <si>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</si>
  <si>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</si>
  <si>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</si>
  <si>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</si>
  <si>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</si>
  <si>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</si>
  <si>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</si>
  <si>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</si>
  <si>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</si>
  <si>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</si>
  <si>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</si>
  <si>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</si>
  <si>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</si>
  <si>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</si>
  <si>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</si>
  <si>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</si>
  <si>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</si>
  <si>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</si>
  <si>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</si>
  <si>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</si>
  <si>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</si>
  <si>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</si>
  <si>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</si>
  <si>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</si>
  <si>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</si>
  <si>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</si>
  <si>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</si>
  <si>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</si>
  <si>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</si>
  <si>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</si>
  <si>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</si>
  <si>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</si>
  <si>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</si>
  <si>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</si>
  <si>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</si>
  <si>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</si>
  <si>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</si>
  <si>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</si>
  <si>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</si>
  <si>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</si>
  <si>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</si>
  <si>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</si>
  <si>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</si>
  <si>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</si>
  <si>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</si>
  <si>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</si>
  <si>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</si>
  <si>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</si>
  <si>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</si>
  <si>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</si>
  <si>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</si>
  <si>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</si>
  <si>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</si>
  <si>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</si>
  <si>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</si>
  <si>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</si>
  <si>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</si>
  <si>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</si>
  <si>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</si>
  <si>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</si>
  <si>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</si>
  <si>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</si>
  <si>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</si>
  <si>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</si>
  <si>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</si>
  <si>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</si>
  <si>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</si>
  <si>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</si>
  <si>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</si>
  <si>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</si>
  <si>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</si>
  <si>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</si>
  <si>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</si>
  <si>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</si>
  <si>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</si>
  <si>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</si>
  <si>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</si>
  <si>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</si>
  <si>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</si>
  <si>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</si>
  <si>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</si>
  <si>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</si>
  <si>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</si>
  <si>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</si>
  <si>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</si>
  <si>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</si>
  <si>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</si>
  <si>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</si>
  <si>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</si>
  <si>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</si>
  <si>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</si>
  <si>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</si>
  <si>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</si>
  <si>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</si>
  <si>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</si>
  <si>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</si>
  <si>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</si>
  <si>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</si>
  <si>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</si>
  <si>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</si>
  <si>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</si>
  <si>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</si>
  <si>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</si>
  <si>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</si>
  <si>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</si>
  <si>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</si>
  <si>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</si>
  <si>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</si>
  <si>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</si>
  <si>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</si>
  <si>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</si>
  <si>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</si>
  <si>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</si>
  <si>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</si>
  <si>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</si>
  <si>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</si>
  <si>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</si>
  <si>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</si>
  <si>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</si>
  <si>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</si>
  <si>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</si>
  <si>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</si>
  <si>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</si>
  <si>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</si>
  <si>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</si>
  <si>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</si>
  <si>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</si>
  <si>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</si>
  <si>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</si>
  <si>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</si>
  <si>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</si>
  <si>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</si>
  <si>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</si>
  <si>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</si>
  <si>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</si>
  <si>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</si>
  <si>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</si>
  <si>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</si>
  <si>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</si>
  <si>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</si>
  <si>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</si>
  <si>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</si>
  <si>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</si>
  <si>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</si>
  <si>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</si>
  <si>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</si>
  <si>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</si>
  <si>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</si>
  <si>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</si>
  <si>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</si>
  <si>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</si>
  <si>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</si>
  <si>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</si>
  <si>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</si>
  <si>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</si>
  <si>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</si>
  <si>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</si>
  <si>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</si>
  <si>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</si>
  <si>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</si>
  <si>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</si>
  <si>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</si>
  <si>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</si>
  <si>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</si>
  <si>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</si>
  <si>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</si>
  <si>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</si>
  <si>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</si>
  <si>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</si>
  <si>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</si>
  <si>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</si>
  <si>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</si>
  <si>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</si>
  <si>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</si>
  <si>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</si>
  <si>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</si>
  <si>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</si>
  <si>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</si>
  <si>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</si>
  <si>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</si>
  <si>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</si>
  <si>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</si>
  <si>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</si>
  <si>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</si>
  <si>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</si>
  <si>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</si>
  <si>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</si>
  <si>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</si>
  <si>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</si>
  <si>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</si>
  <si>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</si>
  <si>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</si>
  <si>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</si>
  <si>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</si>
  <si>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</si>
  <si>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</si>
  <si>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</si>
  <si>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</si>
  <si>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</si>
  <si>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</si>
  <si>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</si>
  <si>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</si>
  <si>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</si>
  <si>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</si>
  <si>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</si>
  <si>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</si>
  <si>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</si>
  <si>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</si>
  <si>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</si>
  <si>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</si>
  <si>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</si>
  <si>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</si>
  <si>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</si>
  <si>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</si>
  <si>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</si>
  <si>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</si>
  <si>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</si>
  <si>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</si>
  <si>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</si>
  <si>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</si>
  <si>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</si>
  <si>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</si>
  <si>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</si>
  <si>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</si>
  <si>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</si>
  <si>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</si>
  <si>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</si>
  <si>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</si>
  <si>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</si>
  <si>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</si>
  <si>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</si>
  <si>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</si>
  <si>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</si>
  <si>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</si>
  <si>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</si>
  <si>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</si>
  <si>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</si>
  <si>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</si>
  <si>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</si>
  <si>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</si>
  <si>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</si>
  <si>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</si>
  <si>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</si>
  <si>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</si>
  <si>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</si>
  <si>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</si>
  <si>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</si>
  <si>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</si>
  <si>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</si>
  <si>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</si>
  <si>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</si>
  <si>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</si>
  <si>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</si>
  <si>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</si>
  <si>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</si>
  <si>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</si>
  <si>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</si>
  <si>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</si>
  <si>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</si>
  <si>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</si>
  <si>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</si>
  <si>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</si>
  <si>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</si>
  <si>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</si>
  <si>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</si>
  <si>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</si>
  <si>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</si>
  <si>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</si>
  <si>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</si>
  <si>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</si>
  <si>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</si>
  <si>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</si>
  <si>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</si>
  <si>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</si>
  <si>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</si>
  <si>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</si>
  <si>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</si>
  <si>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</si>
  <si>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</si>
  <si>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</si>
  <si>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</si>
  <si>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</si>
  <si>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</si>
  <si>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</si>
  <si>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</si>
  <si>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</si>
  <si>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</si>
  <si>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</si>
  <si>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</si>
  <si>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</si>
  <si>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</si>
  <si>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</si>
  <si>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</si>
  <si>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</si>
  <si>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</si>
  <si>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</si>
  <si>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</si>
  <si>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</si>
  <si>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</si>
  <si>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</si>
  <si>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</si>
  <si>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</si>
  <si>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</si>
  <si>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</si>
  <si>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</si>
  <si>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</si>
  <si>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</si>
  <si>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</si>
  <si>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</si>
  <si>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</si>
  <si>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</si>
  <si>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</si>
  <si>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</si>
  <si>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</si>
  <si>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</si>
  <si>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</si>
  <si>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</si>
  <si>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</si>
  <si>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</si>
  <si>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</si>
  <si>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</si>
  <si>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</si>
  <si>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</si>
  <si>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</si>
  <si>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</si>
  <si>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</si>
  <si>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</si>
  <si>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</si>
  <si>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</si>
  <si>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</si>
  <si>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</si>
  <si>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</si>
  <si>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</si>
  <si>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</si>
  <si>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</si>
  <si>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</si>
  <si>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</si>
  <si>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</si>
  <si>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</si>
  <si>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</si>
  <si>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</si>
  <si>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</si>
  <si>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</si>
  <si>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</si>
  <si>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</si>
  <si>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</si>
  <si>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</si>
  <si>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</si>
  <si>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</si>
  <si>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</si>
  <si>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</si>
  <si>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</si>
  <si>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</si>
  <si>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</si>
  <si>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</si>
  <si>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</si>
  <si>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</si>
  <si>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</si>
  <si>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</si>
  <si>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</si>
  <si>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</si>
  <si>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</si>
  <si>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</si>
  <si>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</si>
  <si>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</si>
  <si>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</si>
  <si>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</si>
  <si>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</si>
  <si>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</si>
  <si>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</si>
  <si>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</si>
  <si>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</si>
  <si>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</si>
  <si>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</si>
  <si>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</si>
  <si>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</si>
  <si>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</si>
  <si>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</si>
  <si>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</si>
  <si>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</si>
  <si>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</si>
  <si>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</si>
  <si>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</si>
  <si>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</si>
  <si>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</si>
  <si>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</si>
  <si>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</si>
  <si>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</si>
  <si>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</si>
  <si>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</si>
  <si>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</si>
  <si>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</si>
  <si>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</si>
  <si>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</si>
  <si>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</si>
  <si>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</si>
  <si>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</si>
  <si>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</si>
  <si>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</si>
  <si>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</si>
  <si>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</si>
  <si>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</si>
  <si>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</si>
  <si>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</si>
  <si>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</si>
  <si>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</si>
  <si>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</si>
  <si>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</si>
  <si>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</si>
  <si>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</si>
  <si>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</si>
  <si>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</si>
  <si>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</si>
  <si>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</si>
  <si>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</si>
  <si>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</si>
  <si>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</si>
  <si>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</si>
  <si>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</si>
  <si>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</si>
  <si>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</si>
  <si>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</si>
  <si>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</si>
  <si>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</si>
  <si>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</si>
  <si>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</si>
  <si>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</si>
  <si>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</si>
  <si>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</si>
  <si>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</si>
  <si>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</si>
  <si>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</si>
  <si>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</si>
  <si>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</si>
  <si>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</si>
  <si>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</si>
  <si>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</si>
  <si>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</si>
  <si>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</si>
  <si>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</si>
  <si>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</si>
  <si>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</si>
  <si>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</si>
  <si>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</si>
  <si>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</si>
  <si>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</si>
  <si>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</si>
  <si>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</si>
  <si>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</si>
  <si>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</si>
  <si>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</si>
  <si>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</si>
  <si>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</si>
  <si>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</si>
  <si>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</si>
  <si>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</si>
  <si>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</si>
  <si>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</si>
  <si>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</si>
  <si>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</si>
  <si>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</si>
  <si>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</si>
  <si>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</si>
  <si>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</si>
  <si>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</si>
  <si>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</si>
  <si>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</si>
  <si>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</si>
  <si>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</si>
  <si>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</si>
  <si>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</si>
  <si>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</si>
  <si>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</si>
  <si>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</si>
  <si>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</si>
  <si>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</si>
  <si>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</si>
  <si>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</si>
  <si>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</si>
  <si>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</si>
  <si>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</si>
  <si>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</si>
  <si>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</si>
  <si>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</si>
  <si>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</si>
  <si>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</si>
  <si>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</si>
  <si>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</si>
  <si>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</si>
  <si>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</si>
  <si>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</si>
  <si>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</si>
  <si>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</si>
  <si>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</si>
  <si>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</si>
  <si>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</si>
  <si>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</si>
  <si>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</si>
  <si>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</si>
  <si>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</si>
  <si>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</si>
  <si>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</si>
  <si>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</si>
  <si>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</si>
  <si>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</si>
  <si>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</si>
  <si>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</si>
  <si>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</si>
  <si>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</si>
  <si>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</si>
  <si>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</si>
  <si>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</si>
  <si>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</si>
  <si>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</si>
  <si>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</si>
  <si>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</si>
  <si>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</si>
  <si>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</si>
  <si>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</si>
  <si>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</si>
  <si>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</si>
  <si>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</si>
  <si>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</si>
  <si>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</si>
  <si>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</si>
  <si>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</si>
  <si>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</si>
  <si>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</si>
  <si>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</si>
  <si>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</si>
  <si>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</si>
  <si>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</si>
  <si>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</si>
  <si>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</si>
  <si>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</si>
  <si>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</si>
  <si>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</si>
  <si>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</si>
  <si>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</si>
  <si>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</si>
  <si>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</si>
  <si>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</si>
  <si>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</si>
  <si>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</si>
  <si>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</si>
  <si>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</si>
  <si>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</si>
  <si>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</si>
  <si>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</si>
  <si>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</si>
  <si>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</si>
  <si>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</si>
  <si>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</si>
  <si>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</si>
  <si>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</si>
  <si>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</si>
  <si>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</si>
  <si>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</si>
  <si>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</si>
  <si>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</si>
  <si>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</si>
  <si>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</si>
  <si>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</si>
  <si>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</si>
  <si>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</si>
  <si>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</si>
  <si>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</si>
  <si>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</si>
  <si>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</si>
  <si>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</si>
  <si>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</si>
  <si>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</si>
  <si>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</si>
  <si>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</si>
  <si>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</si>
  <si>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</si>
  <si>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</si>
  <si>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</si>
  <si>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</si>
  <si>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</si>
  <si>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</si>
  <si>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</si>
  <si>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</si>
  <si>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</si>
  <si>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</si>
  <si>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</si>
  <si>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</si>
  <si>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</si>
  <si>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</si>
  <si>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</si>
  <si>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</si>
  <si>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</si>
  <si>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</si>
  <si>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</si>
  <si>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</si>
  <si>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</si>
  <si>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</si>
  <si>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</si>
  <si>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</si>
  <si>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</si>
  <si>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</si>
  <si>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</si>
  <si>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</si>
  <si>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</si>
  <si>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</si>
  <si>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</si>
  <si>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</si>
  <si>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</si>
  <si>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</si>
  <si>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</si>
  <si>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</si>
  <si>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</si>
  <si>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</si>
  <si>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</si>
  <si>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</si>
  <si>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</si>
  <si>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</si>
  <si>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</si>
  <si>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</si>
  <si>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</si>
  <si>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</si>
  <si>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</si>
  <si>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</si>
  <si>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</si>
  <si>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</si>
  <si>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</si>
  <si>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</si>
  <si>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</si>
  <si>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</si>
  <si>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</si>
  <si>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</si>
  <si>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</si>
  <si>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</si>
  <si>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</si>
  <si>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</si>
  <si>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</si>
  <si>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</si>
  <si>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</si>
  <si>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</si>
  <si>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</si>
  <si>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</si>
  <si>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</si>
  <si>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</si>
  <si>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</si>
  <si>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</si>
  <si>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</si>
  <si>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</si>
  <si>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</si>
  <si>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</si>
  <si>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</si>
  <si>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</si>
  <si>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</si>
  <si>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</si>
  <si>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</si>
  <si>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</si>
  <si>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</si>
  <si>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</si>
  <si>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</si>
  <si>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</si>
  <si>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</si>
  <si>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</si>
  <si>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</si>
  <si>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</si>
  <si>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</si>
  <si>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</si>
  <si>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</si>
  <si>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</si>
  <si>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</si>
  <si>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</si>
  <si>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</si>
  <si>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</si>
  <si>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</si>
  <si>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</si>
  <si>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</si>
  <si>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</si>
  <si>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</si>
  <si>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</si>
  <si>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</si>
  <si>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</si>
  <si>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</si>
  <si>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</si>
  <si>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</si>
  <si>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</si>
  <si>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</si>
  <si>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</si>
  <si>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</si>
  <si>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</si>
  <si>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</si>
  <si>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</si>
  <si>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</si>
  <si>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</si>
  <si>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</si>
  <si>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</si>
  <si>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</si>
  <si>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</si>
  <si>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</si>
  <si>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</si>
  <si>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</si>
  <si>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</si>
  <si>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</si>
  <si>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</si>
  <si>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</si>
  <si>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</si>
  <si>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</si>
  <si>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</si>
  <si>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</si>
  <si>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</si>
  <si>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</si>
  <si>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</si>
  <si>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</si>
  <si>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</si>
  <si>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</si>
  <si>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</si>
  <si>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</si>
  <si>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</si>
  <si>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</si>
  <si>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</si>
  <si>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</si>
  <si>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</si>
  <si>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</si>
  <si>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</si>
  <si>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</si>
  <si>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</si>
  <si>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</si>
  <si>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</si>
  <si>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</si>
  <si>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</si>
  <si>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</si>
  <si>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</si>
  <si>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</si>
  <si>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</si>
  <si>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</si>
  <si>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</si>
  <si>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</si>
  <si>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</si>
  <si>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</si>
  <si>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</si>
  <si>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</si>
  <si>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</si>
  <si>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</si>
  <si>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</si>
  <si>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</si>
  <si>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</si>
  <si>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</si>
  <si>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</si>
  <si>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</si>
  <si>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</si>
  <si>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</si>
  <si>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</si>
  <si>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</si>
  <si>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</si>
  <si>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</si>
  <si>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</si>
  <si>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</si>
  <si>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</si>
  <si>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</si>
  <si>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</si>
  <si>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</si>
  <si>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</si>
  <si>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</si>
  <si>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</si>
  <si>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</si>
  <si>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</si>
  <si>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</si>
  <si>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</si>
  <si>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</si>
  <si>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</si>
  <si>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</si>
  <si>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</si>
  <si>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</si>
  <si>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</si>
  <si>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</si>
  <si>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</si>
  <si>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</si>
  <si>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</si>
  <si>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</si>
  <si>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</si>
  <si>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</si>
  <si>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</si>
  <si>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</si>
  <si>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</si>
  <si>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</si>
  <si>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</si>
  <si>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</si>
  <si>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</si>
  <si>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</si>
  <si>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</si>
  <si>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</si>
  <si>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</si>
  <si>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</si>
  <si>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</si>
  <si>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</si>
  <si>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</si>
  <si>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</si>
  <si>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</si>
  <si>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</si>
  <si>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</si>
  <si>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</si>
  <si>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</si>
  <si>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</si>
  <si>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</si>
  <si>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</si>
  <si>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</si>
  <si>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</si>
  <si>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</si>
  <si>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</si>
  <si>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</si>
  <si>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</si>
  <si>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</si>
  <si>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</si>
  <si>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</si>
  <si>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</si>
  <si>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</si>
  <si>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</si>
  <si>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</si>
  <si>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</si>
  <si>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</si>
  <si>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</si>
  <si>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</si>
  <si>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</si>
  <si>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</si>
  <si>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</si>
  <si>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</si>
  <si>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</si>
  <si>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</si>
  <si>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</si>
  <si>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</si>
  <si>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</si>
  <si>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</si>
  <si>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</si>
  <si>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</si>
  <si>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</si>
  <si>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</si>
  <si>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</si>
  <si>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</si>
  <si>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</si>
  <si>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</si>
  <si>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</si>
  <si>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</si>
  <si>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</si>
  <si>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</si>
  <si>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</si>
  <si>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</si>
  <si>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</si>
  <si>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</si>
  <si>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</si>
  <si>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</si>
  <si>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</si>
  <si>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</si>
  <si>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</si>
  <si>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</si>
  <si>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</si>
  <si>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</si>
  <si>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</si>
  <si>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</si>
  <si>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</si>
  <si>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</si>
  <si>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</si>
  <si>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</si>
  <si>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</si>
  <si>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</si>
  <si>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</si>
  <si>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</si>
  <si>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</si>
  <si>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</si>
  <si>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</si>
  <si>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</si>
  <si>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</si>
  <si>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</si>
  <si>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</si>
  <si>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</si>
  <si>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</si>
  <si>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</si>
  <si>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</si>
  <si>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</si>
  <si>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</si>
  <si>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</si>
  <si>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</si>
  <si>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</si>
  <si>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</si>
  <si>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</si>
  <si>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</si>
  <si>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</si>
  <si>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</si>
  <si>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</si>
  <si>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</si>
  <si>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</si>
  <si>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</si>
  <si>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</si>
  <si>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</si>
  <si>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</si>
  <si>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</si>
  <si>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</si>
  <si>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</si>
  <si>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</si>
  <si>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</si>
  <si>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</si>
  <si>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</si>
  <si>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</si>
  <si>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</si>
  <si>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</si>
  <si>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</si>
  <si>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</si>
  <si>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</si>
  <si>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</si>
  <si>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</si>
  <si>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</si>
  <si>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</si>
  <si>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</si>
  <si>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</si>
  <si>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</si>
  <si>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</si>
  <si>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</si>
  <si>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</si>
  <si>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</si>
  <si>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</si>
  <si>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</si>
  <si>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</si>
  <si>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</si>
  <si>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</si>
  <si>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</si>
  <si>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</si>
  <si>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</si>
  <si>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</si>
  <si>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</si>
  <si>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</si>
  <si>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</si>
  <si>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</si>
  <si>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</si>
  <si>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</si>
  <si>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</si>
  <si>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</si>
  <si>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</si>
  <si>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</si>
  <si>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</si>
  <si>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</si>
  <si>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</si>
  <si>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</si>
  <si>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</si>
  <si>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</si>
  <si>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</si>
  <si>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</si>
  <si>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</si>
  <si>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</si>
  <si>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</si>
  <si>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</si>
  <si>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</si>
  <si>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</si>
  <si>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</si>
  <si>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</si>
  <si>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</si>
  <si>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</si>
  <si>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</si>
  <si>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</si>
  <si>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</si>
  <si>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</si>
  <si>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</si>
  <si>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</si>
  <si>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</si>
  <si>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</si>
  <si>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</si>
  <si>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</si>
  <si>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</si>
  <si>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</si>
  <si>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</si>
  <si>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</si>
  <si>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</si>
  <si>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</si>
  <si>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</si>
  <si>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</si>
  <si>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</si>
  <si>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</si>
  <si>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</si>
  <si>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</si>
  <si>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</si>
  <si>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</si>
  <si>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</si>
  <si>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</si>
  <si>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</si>
  <si>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</si>
  <si>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</si>
  <si>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</si>
  <si>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</si>
  <si>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</si>
  <si>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</si>
  <si>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</si>
  <si>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</si>
  <si>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</si>
  <si>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</si>
  <si>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</si>
  <si>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</si>
  <si>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</si>
  <si>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</si>
  <si>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</si>
  <si>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</si>
  <si>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</si>
  <si>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</si>
  <si>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</si>
  <si>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</si>
  <si>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</si>
  <si>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</si>
  <si>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</si>
  <si>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</si>
  <si>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</si>
  <si>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</si>
  <si>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</si>
  <si>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</si>
  <si>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</si>
  <si>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</si>
  <si>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</si>
  <si>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</si>
  <si>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</si>
  <si>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</si>
  <si>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</si>
  <si>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</si>
  <si>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</si>
  <si>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</si>
  <si>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</si>
  <si>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</si>
  <si>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</si>
  <si>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</si>
  <si>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</si>
  <si>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</si>
  <si>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</si>
  <si>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</si>
  <si>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</si>
  <si>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</si>
  <si>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</si>
  <si>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</si>
  <si>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</si>
  <si>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</si>
  <si>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</si>
  <si>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</si>
  <si>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</si>
  <si>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</si>
  <si>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</si>
  <si>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</si>
  <si>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</si>
  <si>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</si>
  <si>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</si>
  <si>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</si>
  <si>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</si>
  <si>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</si>
  <si>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</si>
  <si>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</si>
  <si>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</si>
  <si>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</si>
  <si>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</si>
  <si>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</si>
  <si>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</si>
  <si>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</si>
  <si>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</si>
  <si>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</si>
  <si>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</si>
  <si>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</si>
  <si>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</si>
  <si>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</si>
  <si>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</si>
  <si>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</si>
  <si>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</si>
  <si>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</si>
  <si>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</si>
  <si>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</si>
  <si>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</si>
  <si>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</si>
  <si>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</si>
  <si>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</si>
  <si>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</si>
  <si>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</si>
  <si>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</si>
  <si>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</si>
  <si>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</si>
  <si>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</si>
  <si>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</si>
  <si>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</si>
  <si>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</si>
  <si>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</si>
  <si>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</si>
  <si>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</si>
  <si>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</si>
  <si>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</si>
  <si>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</si>
  <si>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</si>
  <si>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</si>
  <si>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</si>
  <si>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</si>
  <si>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</si>
  <si>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</si>
  <si>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</si>
  <si>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</si>
  <si>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</si>
  <si>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</si>
  <si>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</si>
  <si>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</si>
  <si>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</si>
  <si>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</si>
  <si>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</si>
  <si>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</si>
  <si>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</si>
  <si>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</si>
  <si>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</si>
  <si>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</si>
  <si>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</si>
  <si>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</si>
  <si>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</si>
  <si>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</si>
  <si>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</si>
  <si>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</si>
  <si>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</si>
  <si>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</si>
  <si>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</si>
  <si>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</si>
  <si>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</si>
  <si>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</si>
  <si>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</si>
  <si>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</si>
  <si>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</si>
  <si>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</si>
  <si>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</si>
  <si>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</si>
  <si>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</si>
  <si>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</si>
  <si>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</si>
  <si>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</si>
  <si>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</si>
  <si>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</si>
  <si>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</si>
  <si>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</si>
  <si>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</si>
  <si>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</si>
  <si>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</si>
  <si>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</si>
  <si>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</si>
  <si>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</si>
  <si>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</si>
  <si>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</si>
  <si>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</si>
  <si>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</si>
  <si>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</si>
  <si>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</si>
  <si>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</si>
  <si>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</si>
  <si>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</si>
  <si>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</si>
  <si>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</si>
  <si>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</si>
  <si>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</si>
  <si>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</si>
  <si>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</si>
  <si>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</si>
  <si>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</si>
  <si>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</si>
  <si>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</si>
  <si>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</si>
  <si>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</si>
  <si>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</si>
  <si>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</si>
  <si>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</si>
  <si>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</si>
  <si>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</si>
  <si>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</si>
  <si>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</si>
  <si>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</si>
  <si>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</si>
  <si>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</si>
  <si>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</si>
  <si>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</si>
  <si>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</si>
  <si>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</si>
  <si>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</si>
  <si>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</si>
  <si>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</si>
  <si>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</si>
  <si>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</si>
  <si>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</si>
  <si>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</si>
  <si>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</si>
  <si>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</si>
  <si>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</si>
  <si>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</si>
  <si>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</si>
  <si>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</si>
  <si>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</si>
  <si>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</si>
  <si>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</si>
  <si>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</si>
  <si>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</si>
  <si>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</si>
  <si>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</si>
  <si>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</si>
  <si>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</si>
  <si>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</si>
  <si>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</si>
  <si>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</si>
  <si>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</si>
  <si>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</si>
  <si>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</si>
  <si>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</si>
  <si>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</si>
  <si>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</si>
  <si>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</si>
  <si>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</si>
  <si>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</si>
  <si>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</si>
  <si>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</si>
  <si>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</si>
  <si>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</si>
  <si>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</si>
  <si>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</si>
  <si>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</si>
  <si>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</si>
  <si>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</si>
  <si>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</si>
  <si>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</si>
  <si>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</si>
  <si>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</si>
  <si>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</si>
  <si>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</si>
  <si>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</si>
  <si>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</si>
  <si>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</si>
  <si>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</si>
  <si>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</si>
  <si>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</si>
  <si>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</si>
  <si>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</si>
  <si>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</si>
  <si>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</si>
  <si>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</si>
  <si>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</si>
  <si>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</si>
  <si>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</si>
  <si>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</si>
  <si>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</si>
  <si>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</si>
  <si>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</si>
  <si>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</si>
  <si>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</si>
  <si>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</si>
  <si>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</si>
  <si>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</si>
  <si>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</si>
  <si>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</si>
  <si>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</si>
  <si>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</si>
  <si>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</si>
  <si>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</si>
  <si>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</si>
  <si>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</si>
  <si>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</si>
  <si>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</si>
  <si>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</si>
  <si>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</si>
  <si>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</si>
  <si>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</si>
  <si>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</si>
  <si>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</si>
  <si>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</si>
  <si>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</si>
  <si>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</si>
  <si>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</si>
  <si>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</si>
  <si>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</si>
  <si>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</si>
  <si>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</si>
  <si>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</si>
  <si>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</si>
  <si>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</si>
  <si>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</si>
  <si>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</si>
  <si>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</si>
  <si>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</si>
  <si>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</si>
  <si>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</si>
  <si>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</si>
  <si>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</si>
  <si>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</si>
  <si>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</si>
  <si>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</si>
  <si>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</si>
  <si>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</si>
  <si>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</si>
  <si>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</si>
  <si>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</si>
  <si>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</si>
  <si>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</si>
  <si>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</si>
  <si>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</si>
  <si>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</si>
  <si>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</si>
  <si>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</si>
  <si>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</si>
  <si>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</si>
  <si>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</si>
  <si>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</si>
  <si>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</si>
  <si>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</si>
  <si>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</si>
  <si>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</si>
  <si>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</si>
  <si>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</si>
  <si>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</si>
  <si>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</si>
  <si>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</si>
  <si>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</si>
  <si>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</si>
  <si>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</si>
  <si>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</si>
  <si>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</si>
  <si>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</si>
  <si>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</si>
  <si>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</si>
  <si>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</si>
  <si>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</si>
  <si>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</si>
  <si>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</si>
  <si>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</si>
  <si>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</si>
  <si>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</si>
  <si>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</si>
  <si>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</si>
  <si>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</si>
  <si>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</si>
  <si>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</si>
  <si>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</si>
  <si>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</si>
  <si>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</si>
  <si>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</si>
  <si>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</si>
  <si>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</si>
  <si>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</si>
  <si>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</si>
  <si>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</si>
  <si>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</si>
  <si>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</si>
  <si>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</si>
  <si>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</si>
  <si>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</si>
  <si>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</si>
  <si>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</si>
  <si>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</si>
  <si>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</si>
  <si>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</si>
  <si>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</si>
  <si>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</si>
  <si>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</si>
  <si>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</si>
  <si>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</si>
  <si>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</si>
  <si>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</si>
  <si>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</si>
  <si>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</si>
  <si>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</si>
  <si>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</si>
  <si>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</si>
  <si>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</si>
  <si>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</si>
  <si>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</si>
  <si>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</si>
  <si>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</si>
  <si>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</si>
  <si>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</si>
  <si>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</si>
  <si>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</si>
  <si>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</si>
  <si>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</si>
  <si>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</si>
  <si>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</si>
  <si>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</si>
  <si>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</si>
  <si>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</si>
  <si>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</si>
  <si>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</si>
  <si>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</si>
  <si>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</si>
  <si>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</si>
  <si>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</si>
  <si>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</si>
  <si>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</si>
  <si>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</si>
  <si>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</si>
  <si>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</si>
  <si>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</si>
  <si>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</si>
  <si>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</si>
  <si>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</si>
  <si>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</si>
  <si>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</si>
  <si>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</si>
  <si>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</si>
  <si>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</si>
  <si>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</si>
  <si>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</si>
  <si>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</si>
  <si>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</si>
  <si>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</si>
  <si>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</si>
  <si>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</si>
  <si>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</si>
  <si>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</si>
  <si>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</si>
  <si>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</si>
  <si>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</si>
  <si>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</si>
  <si>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</si>
  <si>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</si>
  <si>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</si>
  <si>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</si>
  <si>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</si>
  <si>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</si>
  <si>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</si>
  <si>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</si>
  <si>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</si>
  <si>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</si>
  <si>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</si>
  <si>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</si>
  <si>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</si>
  <si>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</si>
  <si>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</si>
  <si>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</si>
  <si>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</si>
  <si>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</si>
  <si>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</si>
  <si>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</si>
  <si>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</si>
  <si>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</si>
  <si>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</si>
  <si>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</si>
  <si>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</si>
  <si>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</si>
  <si>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</si>
  <si>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</si>
  <si>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</si>
  <si>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</si>
  <si>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</si>
  <si>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</si>
  <si>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</si>
  <si>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</si>
  <si>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</si>
  <si>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</si>
  <si>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</si>
  <si>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</si>
  <si>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</si>
  <si>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</si>
  <si>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</si>
  <si>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</si>
  <si>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</si>
  <si>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</si>
  <si>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</si>
  <si>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</si>
  <si>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</si>
  <si>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</si>
  <si>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</si>
  <si>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</si>
  <si>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</si>
  <si>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</si>
  <si>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</si>
  <si>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</si>
  <si>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</si>
  <si>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</si>
  <si>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</si>
  <si>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</si>
  <si>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</si>
  <si>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</si>
  <si>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</si>
  <si>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</si>
  <si>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</si>
  <si>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</si>
  <si>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</si>
  <si>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</si>
  <si>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</si>
  <si>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</si>
  <si>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</si>
  <si>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</si>
  <si>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</si>
  <si>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</si>
  <si>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</si>
  <si>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</si>
  <si>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</si>
  <si>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</si>
  <si>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</si>
  <si>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</si>
  <si>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</si>
  <si>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</si>
  <si>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</si>
  <si>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</si>
  <si>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</si>
  <si>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</si>
  <si>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</si>
  <si>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</si>
  <si>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</si>
  <si>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</si>
  <si>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</si>
  <si>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</si>
  <si>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</si>
  <si>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</si>
  <si>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</si>
  <si>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</si>
  <si>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</si>
  <si>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</si>
  <si>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</si>
  <si>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</si>
  <si>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</si>
  <si>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</si>
  <si>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</si>
  <si>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</si>
  <si>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</si>
  <si>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</si>
  <si>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</si>
  <si>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</si>
  <si>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</si>
  <si>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</si>
  <si>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</si>
  <si>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</si>
  <si>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</si>
  <si>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</si>
  <si>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</si>
  <si>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</si>
  <si>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</si>
  <si>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</si>
  <si>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</si>
  <si>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</si>
  <si>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</si>
  <si>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</si>
  <si>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</si>
  <si>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</si>
  <si>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</si>
  <si>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</si>
  <si>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</si>
  <si>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</si>
  <si>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</si>
  <si>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</si>
  <si>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</si>
  <si>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</si>
  <si>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</si>
  <si>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</si>
  <si>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</si>
  <si>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</si>
  <si>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</si>
  <si>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</si>
  <si>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</si>
  <si>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</si>
  <si>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</si>
  <si>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</si>
  <si>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</si>
  <si>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</si>
  <si>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</si>
  <si>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</si>
  <si>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</si>
  <si>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</si>
  <si>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</si>
  <si>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</si>
  <si>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</si>
  <si>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</si>
  <si>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</si>
  <si>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</si>
  <si>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</si>
  <si>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</si>
  <si>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</si>
  <si>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</si>
  <si>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</si>
  <si>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</si>
  <si>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</si>
  <si>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</si>
  <si>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</si>
  <si>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</si>
  <si>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</si>
  <si>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</si>
  <si>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</si>
  <si>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</si>
  <si>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</si>
  <si>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</si>
  <si>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</si>
  <si>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</si>
  <si>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</si>
  <si>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</si>
  <si>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</si>
  <si>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</si>
  <si>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</si>
  <si>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</si>
  <si>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</si>
  <si>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</si>
  <si>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</si>
  <si>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</si>
  <si>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</si>
  <si>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</si>
  <si>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</si>
  <si>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</si>
  <si>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</si>
  <si>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</si>
  <si>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</si>
  <si>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</si>
  <si>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</si>
  <si>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</si>
  <si>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</si>
  <si>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</si>
  <si>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</si>
  <si>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</si>
  <si>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</si>
  <si>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</si>
  <si>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</si>
  <si>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</si>
  <si>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</si>
  <si>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</si>
  <si>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</si>
  <si>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</si>
  <si>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</si>
  <si>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</si>
  <si>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</si>
  <si>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</si>
  <si>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</si>
  <si>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</si>
  <si>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</si>
  <si>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</si>
  <si>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</si>
  <si>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</si>
  <si>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</si>
  <si>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</si>
  <si>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</si>
  <si>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</si>
  <si>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</si>
  <si>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</si>
  <si>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</si>
  <si>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</si>
  <si>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</si>
  <si>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</si>
  <si>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</si>
  <si>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</si>
  <si>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</si>
  <si>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</si>
  <si>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</si>
  <si>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</si>
  <si>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</si>
  <si>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</si>
  <si>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</si>
  <si>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</si>
  <si>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</si>
  <si>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</si>
  <si>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</si>
  <si>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</si>
  <si>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</si>
  <si>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</si>
  <si>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</si>
  <si>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</si>
  <si>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</si>
  <si>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</si>
  <si>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</si>
  <si>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</si>
  <si>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</si>
  <si>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</si>
  <si>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</si>
  <si>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</si>
  <si>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</si>
  <si>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</si>
  <si>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</si>
  <si>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</si>
  <si>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</si>
  <si>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</si>
  <si>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</si>
  <si>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</si>
  <si>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</si>
  <si>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</si>
  <si>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</si>
  <si>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</si>
  <si>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</si>
  <si>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</si>
  <si>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</si>
  <si>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</si>
  <si>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</si>
  <si>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</si>
  <si>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</si>
  <si>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</si>
  <si>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</si>
  <si>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</si>
  <si>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</si>
  <si>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</si>
  <si>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</si>
  <si>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</si>
  <si>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</si>
  <si>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</si>
  <si>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</si>
  <si>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</si>
  <si>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</si>
  <si>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</si>
  <si>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</si>
  <si>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</si>
  <si>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</si>
  <si>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</si>
  <si>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</si>
  <si>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</si>
  <si>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</si>
  <si>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</si>
  <si>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</si>
  <si>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</si>
  <si>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</si>
  <si>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</si>
  <si>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</si>
  <si>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</si>
  <si>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</si>
  <si>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</si>
  <si>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</si>
  <si>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</si>
  <si>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</si>
  <si>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</si>
  <si>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</si>
  <si>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</si>
  <si>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</si>
  <si>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</si>
  <si>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</si>
  <si>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</si>
  <si>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</si>
  <si>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</si>
  <si>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</si>
  <si>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</si>
  <si>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</si>
  <si>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</si>
  <si>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</si>
  <si>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</si>
  <si>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</si>
  <si>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</si>
  <si>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</si>
  <si>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</si>
  <si>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</si>
  <si>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</si>
  <si>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</si>
  <si>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</si>
  <si>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</si>
  <si>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</si>
  <si>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</si>
  <si>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</si>
  <si>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</si>
  <si>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</si>
  <si>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</si>
  <si>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</si>
  <si>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</si>
  <si>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</si>
  <si>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</si>
  <si>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</si>
  <si>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</si>
  <si>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</si>
  <si>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</si>
  <si>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</si>
  <si>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</si>
  <si>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</si>
  <si>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</si>
  <si>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</si>
  <si>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</si>
  <si>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</si>
  <si>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</si>
  <si>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</si>
  <si>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</si>
  <si>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</si>
  <si>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</si>
  <si>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</si>
  <si>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</si>
  <si>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</si>
  <si>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</si>
  <si>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</si>
  <si>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</si>
  <si>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</si>
  <si>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</si>
  <si>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</si>
  <si>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</si>
  <si>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</si>
  <si>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</si>
  <si>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</si>
  <si>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</si>
  <si>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</si>
  <si>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</si>
  <si>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</si>
  <si>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</si>
  <si>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</si>
  <si>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</si>
  <si>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</si>
  <si>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</si>
  <si>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</si>
  <si>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</si>
  <si>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</si>
  <si>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</si>
  <si>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</si>
  <si>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</si>
  <si>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</si>
  <si>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</si>
  <si>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</si>
  <si>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</si>
  <si>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</si>
  <si>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</si>
  <si>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</si>
  <si>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</si>
  <si>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</si>
  <si>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</si>
  <si>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</si>
  <si>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</si>
  <si>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</si>
  <si>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</si>
  <si>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</si>
  <si>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</si>
  <si>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</si>
  <si>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</si>
  <si>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</si>
  <si>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</si>
  <si>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</si>
  <si>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</si>
  <si>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</si>
  <si>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</si>
  <si>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</si>
  <si>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</si>
  <si>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</si>
  <si>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</si>
  <si>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</si>
  <si>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</si>
  <si>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</si>
  <si>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</si>
  <si>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</si>
  <si>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</si>
  <si>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</si>
  <si>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</si>
  <si>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</si>
  <si>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</si>
  <si>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</si>
  <si>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</si>
  <si>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</si>
  <si>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</si>
  <si>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</si>
  <si>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</si>
  <si>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</si>
  <si>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</si>
  <si>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</si>
  <si>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</si>
  <si>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</si>
  <si>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</si>
  <si>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</si>
  <si>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</si>
  <si>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</si>
  <si>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</si>
  <si>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</si>
  <si>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</si>
  <si>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</si>
  <si>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</si>
  <si>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</si>
  <si>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</si>
  <si>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</si>
  <si>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</si>
  <si>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</si>
  <si>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</si>
  <si>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</si>
  <si>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</si>
  <si>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</si>
  <si>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</si>
  <si>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</si>
  <si>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</si>
  <si>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</si>
  <si>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</si>
  <si>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</si>
  <si>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</si>
  <si>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</si>
  <si>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</si>
  <si>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</si>
  <si>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</si>
  <si>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</si>
  <si>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</si>
  <si>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</si>
  <si>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</si>
  <si>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</si>
  <si>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</si>
  <si>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</si>
  <si>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</si>
  <si>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</si>
  <si>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</si>
  <si>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</si>
  <si>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</si>
  <si>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</si>
  <si>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</si>
  <si>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</si>
  <si>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</si>
  <si>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</si>
  <si>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</si>
  <si>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</si>
  <si>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</si>
  <si>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</si>
  <si>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</si>
  <si>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</si>
  <si>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</si>
  <si>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</si>
  <si>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</si>
  <si>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</si>
  <si>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</si>
  <si>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</si>
  <si>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</si>
  <si>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</si>
  <si>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</si>
  <si>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</si>
  <si>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</si>
  <si>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</si>
  <si>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</si>
  <si>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</si>
  <si>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</si>
  <si>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</si>
  <si>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</si>
  <si>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</si>
  <si>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</si>
  <si>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</si>
  <si>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</si>
  <si>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</si>
  <si>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</si>
  <si>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</si>
  <si>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</si>
  <si>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</si>
  <si>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</si>
  <si>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</si>
  <si>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</si>
  <si>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</si>
  <si>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</si>
  <si>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</si>
  <si>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</si>
  <si>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</si>
  <si>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</si>
  <si>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</si>
  <si>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</si>
  <si>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</si>
  <si>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</si>
  <si>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</si>
  <si>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</si>
  <si>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</si>
  <si>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</si>
  <si>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</si>
  <si>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</si>
  <si>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</si>
  <si>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</si>
  <si>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</si>
  <si>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</si>
  <si>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</si>
  <si>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</si>
  <si>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</si>
  <si>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</si>
  <si>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</si>
  <si>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</si>
  <si>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</si>
  <si>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</si>
  <si>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</si>
  <si>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</si>
  <si>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</si>
  <si>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</si>
  <si>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</si>
  <si>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</si>
  <si>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</si>
  <si>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</si>
  <si>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</si>
  <si>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</si>
  <si>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</si>
  <si>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</si>
  <si>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</si>
  <si>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</si>
  <si>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</si>
  <si>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</si>
  <si>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</si>
  <si>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</si>
  <si>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</si>
  <si>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</si>
  <si>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</si>
  <si>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</si>
  <si>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</si>
  <si>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</si>
  <si>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</si>
  <si>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</si>
  <si>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</si>
  <si>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</si>
  <si>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</si>
  <si>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</si>
  <si>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</si>
  <si>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</si>
  <si>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</si>
  <si>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</si>
  <si>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</si>
  <si>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</si>
  <si>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</si>
  <si>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</si>
  <si>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</si>
  <si>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</si>
  <si>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</si>
  <si>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</si>
  <si>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</si>
  <si>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</si>
  <si>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</si>
  <si>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</si>
  <si>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</si>
  <si>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</si>
  <si>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</si>
  <si>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</si>
  <si>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</si>
  <si>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</si>
  <si>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</si>
  <si>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</si>
  <si>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</si>
  <si>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</si>
  <si>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</si>
  <si>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</si>
  <si>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</si>
  <si>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</si>
  <si>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</si>
  <si>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</si>
  <si>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</si>
  <si>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</si>
  <si>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</si>
  <si>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</si>
  <si>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</si>
  <si>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</si>
  <si>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</si>
  <si>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</si>
  <si>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</si>
  <si>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</si>
  <si>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</si>
  <si>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</si>
  <si>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</si>
  <si>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</si>
  <si>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</si>
  <si>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</si>
  <si>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</si>
  <si>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</si>
  <si>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</si>
  <si>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</si>
  <si>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</si>
  <si>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</si>
  <si>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</si>
  <si>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</si>
  <si>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</si>
  <si>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</si>
  <si>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</si>
  <si>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</si>
  <si>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</si>
  <si>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</si>
  <si>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</si>
  <si>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</si>
  <si>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</si>
  <si>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</si>
  <si>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</si>
  <si>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</si>
  <si>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</si>
  <si>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</si>
  <si>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</si>
  <si>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</si>
  <si>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</si>
  <si>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</si>
  <si>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</si>
  <si>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</si>
  <si>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</si>
  <si>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</si>
  <si>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</si>
  <si>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</si>
  <si>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</si>
  <si>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</si>
  <si>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</si>
  <si>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</si>
  <si>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</si>
  <si>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</si>
  <si>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</si>
  <si>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</si>
  <si>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</si>
  <si>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</si>
  <si>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</si>
  <si>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</si>
  <si>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</si>
  <si>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</si>
  <si>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</si>
  <si>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</si>
  <si>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</si>
  <si>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</si>
  <si>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</si>
  <si>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</si>
  <si>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</si>
  <si>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</si>
  <si>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</si>
  <si>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</si>
  <si>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</si>
  <si>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</si>
  <si>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</si>
  <si>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</si>
  <si>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</si>
  <si>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</si>
  <si>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</si>
  <si>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</si>
  <si>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</si>
  <si>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</si>
  <si>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</si>
  <si>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</si>
  <si>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</si>
  <si>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</si>
  <si>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</si>
  <si>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</si>
  <si>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</si>
  <si>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</si>
  <si>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</si>
  <si>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</si>
  <si>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</si>
  <si>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</si>
  <si>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</si>
  <si>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</si>
  <si>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</si>
  <si>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</si>
  <si>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</si>
  <si>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</si>
  <si>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</si>
  <si>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</si>
  <si>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</si>
  <si>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</si>
  <si>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</si>
  <si>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</si>
  <si>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</si>
  <si>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</si>
  <si>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</si>
  <si>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</si>
  <si>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</si>
  <si>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</si>
  <si>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</si>
  <si>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</si>
  <si>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</si>
  <si>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</si>
  <si>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</si>
  <si>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</si>
  <si>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</si>
  <si>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</si>
  <si>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</si>
  <si>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</si>
  <si>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</si>
  <si>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</si>
  <si>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</si>
  <si>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</si>
  <si>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</si>
  <si>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</si>
  <si>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</si>
  <si>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</si>
  <si>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</si>
  <si>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</si>
  <si>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</si>
  <si>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</si>
  <si>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</si>
  <si>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</si>
  <si>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</si>
  <si>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</si>
  <si>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</si>
  <si>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</si>
  <si>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</si>
  <si>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</si>
  <si>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</si>
  <si>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</si>
  <si>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</si>
  <si>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</si>
  <si>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</si>
  <si>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</si>
  <si>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</si>
  <si>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</si>
  <si>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</si>
  <si>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</si>
  <si>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</si>
  <si>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</si>
  <si>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</si>
  <si>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</si>
  <si>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</si>
  <si>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</si>
  <si>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</si>
  <si>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</si>
  <si>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</si>
  <si>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</si>
  <si>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</si>
  <si>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</si>
  <si>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</si>
  <si>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</si>
  <si>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</si>
  <si>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</si>
  <si>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</si>
  <si>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</si>
  <si>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</si>
  <si>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</si>
  <si>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</si>
  <si>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</si>
  <si>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</si>
  <si>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</si>
  <si>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</si>
  <si>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</si>
  <si>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</si>
  <si>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</si>
  <si>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</si>
  <si>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</si>
  <si>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</si>
  <si>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</si>
  <si>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</si>
  <si>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</si>
  <si>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</si>
  <si>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</si>
  <si>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</si>
  <si>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</si>
  <si>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</si>
  <si>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</si>
  <si>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</si>
  <si>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</si>
  <si>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</si>
  <si>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</si>
  <si>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</si>
  <si>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</si>
  <si>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</si>
  <si>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</si>
  <si>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</si>
  <si>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</si>
  <si>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</si>
  <si>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</si>
  <si>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</si>
  <si>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</si>
  <si>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</si>
  <si>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</si>
  <si>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</si>
  <si>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</si>
  <si>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</si>
  <si>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</si>
  <si>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</si>
  <si>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</si>
  <si>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</si>
  <si>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</si>
  <si>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</si>
  <si>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</si>
  <si>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</si>
  <si>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</si>
  <si>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</si>
  <si>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</si>
  <si>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</si>
  <si>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</si>
  <si>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</si>
  <si>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</si>
  <si>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</si>
  <si>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</si>
  <si>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</si>
  <si>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</si>
  <si>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</si>
  <si>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</si>
  <si>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</si>
  <si>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</si>
  <si>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</si>
  <si>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</si>
  <si>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</si>
  <si>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</si>
  <si>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</si>
  <si>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</si>
  <si>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</si>
  <si>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</si>
  <si>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</si>
  <si>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</si>
  <si>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</si>
  <si>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</si>
  <si>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</si>
  <si>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</si>
  <si>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</si>
  <si>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</si>
  <si>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</si>
  <si>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</si>
  <si>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</si>
  <si>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</si>
  <si>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</si>
  <si>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</si>
  <si>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</si>
  <si>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</si>
  <si>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</si>
  <si>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</si>
  <si>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</si>
  <si>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</si>
  <si>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</si>
  <si>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</si>
  <si>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</si>
  <si>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</si>
  <si>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</si>
  <si>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</si>
  <si>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</si>
  <si>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</si>
  <si>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</si>
  <si>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</si>
  <si>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</si>
  <si>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</si>
  <si>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</si>
  <si>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</si>
  <si>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</si>
  <si>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</si>
  <si>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</si>
  <si>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</si>
  <si>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</si>
  <si>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</si>
  <si>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</si>
  <si>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</si>
  <si>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</si>
  <si>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</si>
  <si>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</si>
  <si>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</si>
  <si>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</si>
  <si>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</si>
  <si>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</si>
  <si>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</si>
  <si>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</si>
  <si>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</si>
  <si>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</si>
  <si>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</si>
  <si>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</si>
  <si>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</si>
  <si>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</si>
  <si>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</si>
  <si>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</si>
  <si>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</si>
  <si>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</si>
  <si>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</si>
  <si>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</si>
  <si>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</si>
  <si>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</si>
  <si>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</si>
  <si>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</si>
  <si>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</si>
  <si>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</si>
  <si>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</si>
  <si>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</si>
  <si>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</si>
  <si>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</si>
  <si>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</si>
  <si>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</si>
  <si>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</si>
  <si>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</si>
  <si>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</si>
  <si>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</si>
  <si>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</si>
  <si>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</si>
  <si>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</si>
  <si>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</si>
  <si>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</si>
  <si>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</si>
  <si>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</si>
  <si>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</si>
  <si>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</si>
  <si>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</si>
  <si>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</si>
  <si>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</si>
  <si>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</si>
  <si>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</si>
  <si>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</si>
  <si>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</si>
  <si>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</si>
  <si>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</si>
  <si>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</si>
  <si>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</si>
  <si>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</si>
  <si>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</si>
  <si>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</si>
  <si>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</si>
  <si>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</si>
  <si>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</si>
  <si>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</si>
  <si>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</si>
  <si>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</si>
  <si>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</si>
  <si>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</si>
  <si>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</si>
  <si>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</si>
  <si>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</si>
  <si>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</si>
  <si>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</si>
  <si>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</si>
  <si>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</si>
  <si>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</si>
  <si>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</si>
  <si>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</si>
  <si>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</si>
  <si>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</si>
  <si>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</si>
  <si>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</si>
  <si>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</si>
  <si>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</si>
  <si>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</si>
  <si>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</si>
  <si>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</si>
  <si>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</si>
  <si>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</si>
  <si>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</si>
  <si>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</si>
  <si>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</si>
  <si>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</si>
  <si>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</si>
  <si>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</si>
  <si>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</si>
  <si>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</si>
  <si>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</si>
  <si>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</si>
  <si>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</si>
  <si>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</si>
  <si>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</si>
  <si>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</si>
  <si>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</si>
  <si>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</si>
  <si>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</si>
  <si>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</si>
  <si>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</si>
  <si>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</si>
  <si>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</si>
  <si>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</si>
  <si>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</si>
  <si>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</si>
  <si>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</si>
  <si>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</si>
  <si>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</si>
  <si>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</si>
  <si>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</si>
  <si>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</si>
  <si>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</si>
  <si>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</si>
  <si>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</si>
  <si>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</si>
  <si>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</si>
  <si>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</si>
  <si>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</si>
  <si>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</si>
  <si>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</si>
  <si>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</si>
  <si>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</si>
  <si>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</si>
  <si>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</si>
  <si>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</si>
  <si>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</si>
  <si>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</si>
  <si>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</si>
  <si>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</si>
  <si>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</si>
  <si>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</si>
  <si>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</si>
  <si>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</si>
  <si>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</si>
  <si>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</si>
  <si>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</si>
  <si>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</si>
  <si>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</si>
  <si>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</si>
  <si>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</si>
  <si>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</si>
  <si>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</si>
  <si>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</si>
  <si>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</si>
  <si>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</si>
  <si>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</si>
  <si>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</si>
  <si>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</si>
  <si>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</si>
  <si>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</si>
  <si>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</si>
  <si>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</si>
  <si>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</si>
  <si>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</si>
  <si>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</si>
  <si>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</si>
  <si>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</si>
  <si>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</si>
  <si>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</si>
  <si>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</si>
  <si>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</si>
  <si>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</si>
  <si>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</si>
  <si>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</si>
  <si>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</si>
  <si>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</si>
  <si>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</si>
  <si>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</si>
  <si>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</si>
  <si>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</si>
  <si>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</si>
  <si>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</si>
  <si>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</si>
  <si>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</si>
  <si>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</si>
  <si>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</si>
  <si>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</si>
  <si>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</si>
  <si>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</si>
  <si>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</si>
  <si>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</si>
  <si>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</si>
  <si>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</si>
  <si>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</si>
  <si>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</si>
  <si>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</si>
  <si>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</si>
  <si>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</si>
  <si>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</si>
  <si>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</si>
  <si>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</si>
  <si>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</si>
  <si>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</si>
  <si>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</si>
  <si>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</si>
  <si>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</si>
  <si>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</si>
  <si>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</si>
  <si>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</si>
  <si>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</si>
  <si>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</si>
  <si>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</si>
  <si>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</si>
  <si>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</si>
  <si>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</si>
  <si>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</si>
  <si>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</si>
  <si>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</si>
  <si>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</si>
  <si>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</si>
  <si>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</si>
  <si>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</si>
  <si>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</si>
  <si>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</si>
  <si>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</si>
  <si>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</si>
  <si>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</si>
  <si>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</si>
  <si>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</si>
  <si>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</si>
  <si>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</si>
  <si>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</si>
  <si>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</si>
  <si>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</si>
  <si>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</si>
  <si>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</si>
  <si>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</si>
  <si>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</si>
  <si>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</si>
  <si>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</si>
  <si>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</si>
  <si>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</si>
  <si>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</si>
  <si>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</si>
  <si>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</si>
  <si>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</si>
  <si>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</si>
  <si>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</si>
  <si>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</si>
  <si>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</si>
  <si>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</si>
  <si>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</si>
  <si>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</si>
  <si>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</si>
  <si>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</si>
  <si>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</si>
  <si>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</si>
  <si>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</si>
  <si>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</si>
  <si>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</si>
  <si>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</si>
  <si>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</si>
  <si>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</si>
  <si>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</si>
  <si>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</si>
  <si>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</si>
  <si>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</si>
  <si>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</si>
  <si>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</si>
  <si>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</si>
  <si>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</si>
  <si>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</si>
  <si>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</si>
  <si>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</si>
  <si>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</si>
  <si>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</si>
  <si>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</si>
  <si>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</si>
  <si>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</si>
  <si>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</si>
  <si>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</si>
  <si>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</si>
  <si>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</si>
  <si>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</si>
  <si>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</si>
  <si>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</si>
  <si>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</si>
  <si>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</si>
  <si>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</si>
  <si>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</si>
  <si>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</si>
  <si>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</si>
  <si>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</si>
  <si>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</si>
  <si>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</si>
  <si>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</si>
  <si>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</si>
  <si>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</si>
  <si>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</si>
  <si>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</si>
  <si>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</si>
  <si>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</si>
  <si>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</si>
  <si>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</si>
  <si>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</si>
  <si>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</si>
  <si>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</si>
  <si>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</si>
  <si>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</si>
  <si>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</si>
  <si>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</si>
  <si>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</si>
  <si>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</si>
  <si>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</si>
  <si>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</si>
  <si>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</si>
  <si>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</si>
  <si>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</si>
  <si>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</si>
  <si>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</si>
  <si>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</si>
  <si>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</si>
  <si>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</si>
  <si>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</si>
  <si>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</si>
  <si>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</si>
  <si>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</si>
  <si>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</si>
  <si>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</si>
  <si>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</si>
  <si>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</si>
  <si>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</si>
  <si>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</si>
  <si>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</si>
  <si>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</si>
  <si>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</si>
  <si>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</si>
  <si>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</si>
  <si>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</si>
  <si>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</si>
  <si>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</si>
  <si>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</si>
  <si>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</si>
  <si>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</si>
  <si>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</si>
  <si>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</si>
  <si>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</si>
  <si>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</si>
  <si>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</si>
  <si>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</si>
  <si>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</si>
  <si>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</si>
  <si>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</si>
  <si>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</si>
  <si>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</si>
  <si>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</si>
  <si>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</si>
  <si>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</si>
  <si>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</si>
  <si>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</si>
  <si>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</si>
  <si>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</si>
  <si>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</si>
  <si>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</si>
  <si>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</si>
  <si>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</si>
  <si>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</si>
  <si>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</si>
  <si>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</si>
  <si>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</si>
  <si>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</si>
  <si>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</si>
  <si>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</si>
  <si>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</si>
  <si>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</si>
  <si>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</si>
  <si>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</si>
  <si>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</si>
  <si>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</si>
  <si>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</si>
  <si>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</si>
  <si>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</si>
  <si>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</si>
  <si>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</si>
  <si>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</si>
  <si>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</si>
  <si>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</si>
  <si>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</si>
  <si>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</si>
  <si>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</si>
  <si>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</si>
  <si>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</si>
  <si>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</si>
  <si>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</si>
  <si>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</si>
  <si>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</si>
  <si>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</si>
  <si>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</si>
  <si>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</si>
  <si>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</si>
  <si>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</si>
  <si>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</si>
  <si>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</si>
  <si>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</si>
  <si>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</si>
  <si>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</si>
  <si>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</si>
  <si>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</si>
  <si>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</si>
  <si>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</si>
  <si>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</si>
  <si>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</si>
  <si>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</si>
  <si>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</si>
  <si>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</si>
  <si>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</si>
  <si>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</si>
  <si>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</si>
  <si>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</si>
  <si>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</si>
  <si>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</si>
  <si>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</si>
  <si>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</si>
  <si>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</si>
  <si>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</si>
  <si>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</si>
  <si>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</si>
  <si>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</si>
  <si>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</si>
  <si>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</si>
  <si>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</si>
  <si>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</si>
  <si>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</si>
  <si>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</si>
  <si>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</si>
  <si>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</si>
  <si>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</si>
  <si>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</si>
  <si>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</si>
  <si>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</si>
  <si>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</si>
  <si>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</si>
  <si>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</si>
  <si>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</si>
  <si>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</si>
  <si>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</si>
  <si>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</si>
  <si>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</si>
  <si>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</si>
  <si>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</si>
  <si>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</si>
  <si>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</si>
  <si>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</si>
  <si>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</si>
  <si>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</si>
  <si>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</si>
  <si>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</si>
  <si>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</si>
  <si>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</si>
  <si>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</si>
  <si>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</si>
  <si>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</si>
  <si>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</si>
  <si>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</si>
  <si>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</si>
  <si>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</si>
  <si>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</si>
  <si>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</si>
  <si>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</si>
  <si>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</si>
  <si>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</si>
  <si>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</si>
  <si>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</si>
  <si>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</si>
  <si>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</si>
  <si>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</si>
  <si>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</si>
  <si>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</si>
  <si>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</si>
  <si>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</si>
  <si>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</si>
  <si>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</si>
  <si>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</si>
  <si>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</si>
  <si>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</si>
  <si>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</si>
  <si>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</si>
  <si>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</si>
  <si>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</si>
  <si>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</si>
  <si>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</si>
  <si>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</si>
  <si>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</si>
  <si>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</si>
  <si>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</si>
  <si>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</si>
  <si>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</si>
  <si>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</si>
  <si>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</si>
  <si>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</si>
  <si>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</si>
  <si>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</si>
  <si>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</si>
  <si>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</si>
  <si>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</si>
  <si>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</si>
  <si>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</si>
  <si>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</si>
  <si>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</si>
  <si>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</si>
  <si>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</si>
  <si>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</si>
  <si>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</si>
  <si>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</si>
  <si>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</si>
  <si>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</si>
  <si>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</si>
  <si>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</si>
  <si>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</si>
  <si>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</si>
  <si>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</si>
  <si>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</si>
  <si>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</si>
  <si>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</si>
  <si>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</si>
  <si>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</si>
  <si>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</si>
  <si>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</si>
  <si>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</si>
  <si>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</si>
  <si>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</si>
  <si>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</si>
  <si>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</si>
  <si>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</si>
  <si>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</si>
  <si>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</si>
  <si>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</si>
  <si>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</si>
  <si>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</si>
  <si>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</si>
  <si>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</si>
  <si>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</si>
  <si>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</si>
  <si>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</si>
  <si>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</si>
  <si>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</si>
  <si>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</si>
  <si>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</si>
  <si>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</si>
  <si>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</si>
  <si>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</si>
  <si>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</si>
  <si>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</si>
  <si>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</si>
  <si>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</si>
  <si>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</si>
  <si>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</si>
  <si>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</si>
  <si>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</si>
  <si>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</si>
  <si>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</si>
  <si>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</si>
  <si>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</si>
  <si>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</si>
  <si>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</si>
  <si>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</si>
  <si>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</si>
  <si>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</si>
  <si>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</si>
  <si>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</si>
  <si>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</si>
  <si>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</si>
  <si>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</si>
  <si>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</si>
  <si>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</si>
  <si>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</si>
  <si>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</si>
  <si>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</si>
  <si>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</si>
  <si>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</si>
  <si>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</si>
  <si>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</si>
  <si>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</si>
  <si>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</si>
  <si>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</si>
  <si>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</si>
  <si>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</si>
  <si>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</si>
  <si>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</si>
  <si>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</si>
  <si>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</si>
  <si>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</si>
  <si>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</si>
  <si>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</si>
  <si>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</si>
  <si>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</si>
  <si>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</si>
  <si>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</si>
  <si>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</si>
  <si>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</si>
  <si>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</si>
  <si>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</si>
  <si>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</si>
  <si>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</si>
  <si>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</si>
  <si>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</si>
  <si>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</si>
  <si>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</si>
  <si>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</si>
  <si>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</si>
  <si>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</si>
  <si>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</si>
  <si>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</si>
  <si>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</si>
  <si>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</si>
  <si>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</si>
  <si>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</si>
  <si>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</si>
  <si>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</si>
  <si>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</si>
  <si>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</si>
  <si>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</si>
  <si>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</si>
  <si>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</si>
  <si>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</si>
  <si>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</si>
  <si>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</si>
  <si>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</si>
  <si>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</si>
  <si>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</si>
  <si>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</si>
  <si>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</si>
  <si>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</si>
  <si>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</si>
  <si>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</si>
  <si>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</si>
  <si>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</si>
  <si>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</si>
  <si>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</si>
  <si>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</si>
  <si>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</si>
  <si>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</si>
  <si>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</si>
  <si>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</si>
  <si>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</si>
  <si>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</si>
  <si>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</si>
  <si>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</si>
  <si>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</si>
  <si>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</si>
  <si>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</si>
  <si>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</si>
  <si>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</si>
  <si>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</si>
  <si>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</si>
  <si>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</si>
  <si>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</si>
  <si>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</si>
  <si>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</si>
  <si>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</si>
  <si>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</si>
  <si>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</si>
  <si>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</si>
  <si>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</si>
  <si>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</si>
  <si>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</si>
  <si>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</si>
  <si>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</si>
  <si>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</si>
  <si>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</si>
  <si>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</si>
  <si>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</si>
  <si>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</si>
  <si>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</si>
  <si>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</si>
  <si>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</si>
  <si>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</si>
  <si>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</si>
  <si>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</si>
  <si>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</si>
  <si>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</si>
  <si>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</si>
  <si>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</si>
  <si>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</si>
  <si>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</si>
  <si>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</si>
  <si>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</si>
  <si>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</si>
  <si>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</si>
  <si>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</si>
  <si>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</si>
  <si>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</si>
  <si>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</si>
  <si>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</si>
  <si>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</si>
  <si>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</si>
  <si>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</si>
  <si>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</si>
  <si>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</si>
  <si>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</si>
  <si>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</si>
  <si>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</si>
  <si>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</si>
  <si>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</si>
  <si>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</si>
  <si>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</si>
  <si>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</si>
  <si>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</si>
  <si>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</si>
  <si>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</si>
  <si>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</si>
  <si>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</si>
  <si>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</si>
  <si>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</si>
  <si>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</si>
  <si>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</si>
  <si>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</si>
  <si>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</si>
  <si>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</si>
  <si>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</si>
  <si>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</si>
  <si>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</si>
  <si>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</si>
  <si>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</si>
  <si>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</si>
  <si>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</si>
  <si>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</si>
  <si>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</si>
  <si>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</si>
  <si>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</si>
  <si>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</si>
  <si>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</si>
  <si>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</si>
  <si>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</si>
  <si>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</si>
  <si>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</si>
  <si>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</si>
  <si>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</si>
  <si>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</si>
  <si>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</si>
  <si>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</si>
  <si>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</si>
  <si>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</si>
  <si>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</si>
  <si>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</si>
  <si>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</si>
  <si>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</si>
  <si>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</si>
  <si>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</si>
  <si>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</si>
  <si>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</si>
  <si>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</si>
  <si>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</si>
  <si>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</si>
  <si>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</si>
  <si>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</si>
  <si>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</si>
  <si>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</si>
  <si>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</si>
  <si>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</si>
  <si>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</si>
  <si>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</si>
  <si>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</si>
  <si>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</si>
  <si>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</si>
  <si>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</si>
  <si>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</si>
  <si>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</si>
  <si>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</si>
  <si>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</si>
  <si>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</si>
  <si>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</si>
  <si>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</si>
  <si>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</si>
  <si>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</si>
  <si>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</si>
  <si>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</si>
  <si>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</si>
  <si>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</si>
  <si>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</si>
  <si>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</si>
  <si>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</si>
  <si>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</si>
  <si>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</si>
  <si>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</si>
  <si>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</si>
  <si>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</si>
  <si>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</si>
  <si>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</si>
  <si>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</si>
  <si>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</si>
  <si>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</si>
  <si>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</si>
  <si>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</si>
  <si>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</si>
  <si>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</si>
  <si>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</si>
  <si>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</si>
  <si>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</si>
  <si>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</si>
  <si>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</si>
  <si>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</si>
  <si>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</si>
  <si>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</si>
  <si>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</si>
  <si>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</si>
  <si>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</si>
  <si>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</si>
  <si>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</si>
  <si>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</si>
  <si>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</si>
  <si>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</si>
  <si>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</si>
  <si>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</si>
  <si>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</si>
  <si>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</si>
  <si>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</si>
  <si>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</si>
  <si>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</si>
  <si>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</si>
  <si>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</si>
  <si>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</si>
  <si>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</si>
  <si>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</si>
  <si>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</si>
  <si>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</si>
  <si>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</si>
  <si>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</si>
  <si>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</si>
  <si>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</si>
  <si>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</si>
  <si>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</si>
  <si>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</si>
  <si>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</si>
  <si>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</si>
  <si>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</si>
  <si>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</si>
  <si>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</si>
  <si>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</si>
  <si>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</si>
  <si>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</si>
  <si>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</si>
  <si>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</si>
  <si>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</si>
  <si>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</si>
  <si>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</si>
  <si>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</si>
  <si>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</si>
  <si>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</si>
  <si>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</si>
  <si>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</si>
  <si>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</si>
  <si>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</si>
  <si>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</si>
  <si>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</si>
  <si>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</si>
  <si>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</si>
  <si>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</si>
  <si>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</si>
  <si>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</si>
  <si>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</si>
  <si>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</si>
  <si>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</si>
  <si>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</si>
  <si>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</si>
  <si>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</si>
  <si>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</si>
  <si>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</si>
  <si>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</si>
  <si>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</si>
  <si>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</si>
  <si>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</si>
  <si>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</si>
  <si>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</si>
  <si>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</si>
  <si>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</si>
  <si>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</si>
  <si>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</si>
  <si>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</si>
  <si>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</si>
  <si>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</si>
  <si>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</si>
  <si>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</si>
  <si>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</si>
  <si>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</si>
  <si>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</si>
  <si>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</si>
  <si>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</si>
  <si>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</si>
  <si>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</si>
  <si>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</si>
  <si>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</si>
  <si>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</si>
  <si>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</si>
  <si>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</si>
  <si>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</si>
  <si>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</si>
  <si>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</si>
  <si>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</si>
  <si>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</si>
  <si>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</si>
  <si>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</si>
  <si>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</si>
  <si>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</si>
  <si>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</si>
  <si>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</si>
  <si>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</si>
  <si>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</si>
  <si>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</si>
  <si>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</si>
  <si>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</si>
  <si>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</si>
  <si>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</si>
  <si>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</si>
  <si>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</si>
  <si>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</si>
  <si>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</si>
  <si>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</si>
  <si>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</si>
  <si>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</si>
  <si>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</si>
  <si>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</si>
  <si>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</si>
  <si>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</si>
  <si>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</si>
  <si>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</si>
  <si>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</si>
  <si>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</si>
  <si>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</si>
  <si>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</si>
  <si>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</si>
  <si>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</si>
  <si>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</si>
  <si>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</si>
  <si>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</si>
  <si>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</si>
  <si>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</si>
  <si>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</si>
  <si>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</si>
  <si>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</si>
  <si>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</si>
  <si>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</si>
  <si>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</si>
  <si>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</si>
  <si>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</si>
  <si>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</si>
  <si>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</si>
  <si>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</si>
  <si>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</si>
  <si>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</si>
  <si>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</si>
  <si>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</si>
  <si>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</si>
  <si>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</si>
  <si>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</si>
  <si>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</si>
  <si>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</si>
  <si>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</si>
  <si>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</si>
  <si>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</si>
  <si>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</si>
  <si>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</si>
  <si>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</si>
  <si>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</si>
  <si>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</si>
  <si>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</si>
  <si>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</si>
  <si>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</si>
  <si>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</si>
  <si>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</si>
  <si>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</si>
  <si>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</si>
  <si>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</si>
  <si>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</si>
  <si>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</si>
  <si>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</si>
  <si>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</si>
  <si>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</si>
  <si>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</si>
  <si>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</si>
  <si>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</si>
  <si>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</si>
  <si>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</si>
  <si>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</si>
  <si>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</si>
  <si>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</si>
  <si>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</si>
  <si>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</si>
  <si>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</si>
  <si>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</si>
  <si>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</si>
  <si>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</si>
  <si>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</si>
  <si>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</si>
  <si>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</si>
  <si>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</si>
  <si>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</si>
  <si>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</si>
  <si>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</si>
  <si>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</si>
  <si>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</si>
  <si>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</si>
  <si>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</si>
  <si>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</si>
  <si>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</si>
  <si>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</si>
  <si>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</si>
  <si>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</si>
  <si>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</si>
  <si>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</si>
  <si>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</si>
  <si>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</si>
  <si>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</si>
  <si>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</si>
  <si>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</si>
  <si>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</si>
  <si>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</si>
  <si>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</si>
  <si>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</si>
  <si>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</si>
  <si>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</si>
  <si>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</si>
  <si>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</si>
  <si>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</si>
  <si>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</si>
  <si>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</si>
  <si>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</si>
  <si>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</si>
  <si>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</si>
  <si>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</si>
  <si>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</si>
  <si>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</si>
  <si>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</si>
  <si>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</si>
  <si>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</si>
  <si>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</si>
  <si>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</si>
  <si>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</si>
  <si>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</si>
  <si>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</si>
  <si>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</si>
  <si>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</si>
  <si>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</si>
  <si>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</si>
  <si>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</si>
  <si>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</si>
  <si>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</si>
  <si>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</si>
  <si>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</si>
  <si>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</si>
  <si>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</si>
  <si>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</si>
  <si>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</si>
  <si>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</si>
  <si>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</si>
  <si>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</si>
  <si>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</si>
  <si>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</si>
  <si>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</si>
  <si>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</si>
  <si>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</si>
  <si>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</si>
  <si>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</si>
  <si>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</si>
  <si>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</si>
  <si>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</si>
  <si>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</si>
  <si>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</si>
  <si>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</si>
  <si>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</si>
  <si>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</si>
  <si>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</si>
  <si>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</si>
  <si>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</si>
  <si>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</si>
  <si>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</si>
  <si>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</si>
  <si>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</si>
  <si>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</si>
  <si>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</si>
  <si>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</si>
  <si>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</si>
  <si>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</si>
  <si>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</si>
  <si>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</si>
  <si>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</si>
  <si>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</si>
  <si>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</si>
  <si>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</si>
  <si>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</si>
  <si>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</si>
  <si>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</si>
  <si>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</si>
  <si>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</si>
  <si>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</si>
  <si>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</si>
  <si>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</si>
  <si>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</si>
  <si>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</si>
  <si>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</si>
  <si>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</si>
  <si>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</si>
  <si>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</si>
  <si>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</si>
  <si>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</si>
  <si>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</si>
  <si>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</si>
  <si>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</si>
  <si>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</si>
  <si>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</si>
  <si>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</si>
  <si>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</si>
  <si>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</si>
  <si>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</si>
  <si>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</si>
  <si>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</si>
  <si>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</si>
  <si>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</si>
  <si>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</si>
  <si>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</si>
  <si>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</si>
  <si>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</si>
  <si>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</si>
  <si>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</si>
  <si>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</si>
  <si>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</si>
  <si>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</si>
  <si>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</si>
  <si>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</si>
  <si>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</si>
  <si>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</si>
  <si>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</si>
  <si>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</si>
  <si>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</si>
  <si>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</si>
  <si>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</si>
  <si>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</si>
  <si>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</si>
  <si>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</si>
  <si>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</si>
  <si>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</si>
  <si>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</si>
  <si>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</si>
  <si>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</si>
  <si>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</si>
  <si>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</si>
  <si>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</si>
  <si>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</si>
  <si>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</si>
  <si>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</si>
  <si>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</si>
  <si>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</si>
  <si>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</si>
  <si>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</si>
  <si>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</si>
  <si>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</si>
  <si>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</si>
  <si>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</si>
  <si>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</si>
  <si>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</si>
  <si>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</si>
  <si>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</si>
  <si>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</si>
  <si>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</si>
  <si>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</si>
  <si>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</si>
  <si>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</si>
  <si>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</si>
  <si>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</si>
  <si>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</si>
  <si>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</si>
  <si>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</si>
  <si>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</si>
  <si>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</si>
  <si>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</si>
  <si>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</si>
  <si>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</si>
  <si>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</si>
  <si>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</si>
  <si>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</si>
  <si>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</si>
  <si>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</si>
  <si>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</si>
  <si>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</si>
  <si>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</si>
  <si>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</si>
  <si>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</si>
  <si>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</si>
  <si>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</si>
  <si>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</si>
  <si>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</si>
  <si>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</si>
  <si>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</si>
  <si>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</si>
  <si>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</si>
  <si>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</si>
  <si>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</si>
  <si>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</si>
  <si>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</si>
  <si>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</si>
  <si>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</si>
  <si>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</si>
  <si>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</si>
  <si>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</si>
  <si>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</si>
  <si>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</si>
  <si>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</si>
  <si>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</si>
  <si>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</si>
  <si>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</si>
  <si>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</si>
  <si>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</si>
  <si>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</si>
  <si>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</si>
  <si>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</si>
  <si>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</si>
  <si>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</si>
  <si>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</si>
  <si>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</si>
  <si>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</si>
  <si>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</si>
  <si>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</si>
  <si>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</si>
  <si>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</si>
  <si>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</si>
  <si>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</si>
  <si>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</si>
  <si>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</si>
  <si>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</si>
  <si>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</si>
  <si>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</si>
  <si>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</si>
  <si>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</si>
  <si>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</si>
  <si>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</si>
  <si>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</si>
  <si>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</si>
  <si>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</si>
  <si>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</si>
  <si>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</si>
  <si>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</si>
  <si>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</si>
  <si>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</si>
  <si>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</si>
  <si>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</si>
  <si>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</si>
  <si>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</si>
  <si>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</si>
  <si>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</si>
  <si>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</si>
  <si>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</si>
  <si>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</si>
  <si>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</si>
  <si>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</si>
  <si>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</si>
  <si>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</si>
  <si>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</si>
  <si>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</si>
  <si>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</si>
  <si>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</si>
  <si>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</si>
  <si>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</si>
  <si>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</si>
  <si>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</si>
  <si>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</si>
  <si>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</si>
  <si>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</si>
  <si>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</si>
  <si>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</si>
  <si>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</si>
  <si>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</si>
  <si>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</si>
  <si>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</si>
  <si>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</si>
  <si>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</si>
  <si>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</si>
  <si>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</si>
  <si>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</si>
  <si>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</si>
  <si>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</si>
  <si>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</si>
  <si>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</si>
  <si>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</si>
  <si>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</si>
  <si>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</si>
  <si>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</si>
  <si>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</si>
  <si>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</si>
  <si>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</si>
  <si>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</si>
  <si>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</si>
  <si>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</si>
  <si>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</si>
  <si>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</si>
  <si>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</si>
  <si>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</si>
  <si>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</si>
  <si>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</si>
  <si>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</si>
  <si>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</si>
  <si>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</si>
  <si>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</si>
  <si>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</si>
  <si>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</si>
  <si>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</si>
  <si>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</si>
  <si>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</si>
  <si>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</si>
  <si>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</si>
  <si>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</si>
  <si>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</si>
  <si>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</si>
  <si>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</si>
  <si>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</si>
  <si>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</si>
  <si>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</si>
  <si>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</si>
  <si>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</si>
  <si>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</si>
  <si>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</si>
  <si>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</si>
  <si>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</si>
  <si>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</si>
  <si>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</si>
  <si>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</si>
  <si>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</si>
  <si>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</si>
  <si>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</si>
  <si>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</si>
  <si>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</si>
  <si>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</si>
  <si>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</si>
  <si>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</si>
  <si>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</si>
  <si>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</si>
  <si>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</si>
  <si>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</si>
  <si>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</si>
  <si>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</si>
  <si>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</si>
  <si>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</si>
  <si>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</si>
  <si>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</si>
  <si>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</si>
  <si>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</si>
  <si>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</si>
  <si>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</si>
  <si>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</si>
  <si>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</si>
  <si>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</si>
  <si>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</si>
  <si>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</si>
  <si>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</si>
  <si>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</si>
  <si>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</si>
  <si>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</si>
  <si>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</si>
  <si>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</si>
  <si>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</si>
  <si>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</si>
  <si>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</si>
  <si>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</si>
  <si>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</si>
  <si>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</si>
  <si>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</si>
  <si>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</si>
  <si>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</si>
  <si>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</si>
  <si>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</si>
  <si>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</si>
  <si>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</si>
  <si>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</si>
  <si>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</si>
  <si>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</si>
  <si>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</si>
  <si>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</si>
  <si>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</si>
  <si>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</si>
  <si>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</si>
  <si>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</si>
  <si>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</si>
  <si>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</si>
  <si>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</si>
  <si>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</si>
  <si>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</si>
  <si>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</si>
  <si>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</si>
  <si>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</si>
  <si>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</si>
  <si>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</si>
  <si>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</si>
  <si>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</si>
  <si>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</si>
  <si>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</si>
  <si>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</si>
  <si>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</si>
  <si>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</si>
  <si>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</si>
  <si>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</si>
  <si>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</si>
  <si>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</si>
  <si>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</si>
  <si>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</si>
  <si>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</si>
  <si>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</si>
  <si>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</si>
  <si>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</si>
  <si>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</si>
  <si>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</si>
  <si>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</si>
  <si>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</si>
  <si>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</si>
  <si>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</si>
  <si>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</si>
  <si>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</si>
  <si>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</si>
  <si>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</si>
  <si>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</si>
  <si>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</si>
  <si>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</si>
  <si>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</si>
  <si>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</si>
  <si>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</si>
  <si>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</si>
  <si>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</si>
  <si>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</si>
  <si>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</si>
  <si>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</si>
  <si>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</si>
  <si>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</si>
  <si>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</si>
  <si>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</si>
  <si>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</si>
  <si>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</si>
  <si>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</si>
  <si>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</si>
  <si>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</si>
  <si>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</si>
  <si>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</si>
  <si>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</si>
  <si>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</si>
  <si>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</si>
  <si>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</si>
  <si>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</si>
  <si>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</si>
  <si>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</si>
  <si>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</si>
  <si>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</si>
  <si>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</si>
  <si>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</si>
  <si>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</si>
  <si>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</si>
  <si>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</si>
  <si>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</si>
  <si>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</si>
  <si>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</si>
  <si>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</si>
  <si>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</si>
  <si>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</si>
  <si>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</si>
  <si>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</si>
  <si>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</si>
  <si>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</si>
  <si>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</si>
  <si>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</si>
  <si>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</si>
  <si>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</si>
  <si>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</si>
  <si>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</si>
  <si>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</si>
  <si>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</si>
  <si>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</si>
  <si>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</si>
  <si>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</si>
  <si>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</si>
  <si>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</si>
  <si>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</si>
  <si>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</si>
  <si>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</si>
  <si>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</si>
  <si>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</si>
  <si>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</si>
  <si>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</si>
  <si>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</si>
  <si>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</si>
  <si>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</si>
  <si>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</si>
  <si>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</si>
  <si>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</si>
  <si>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</si>
  <si>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</si>
  <si>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</si>
  <si>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</si>
  <si>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</si>
  <si>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</si>
  <si>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</si>
  <si>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</si>
  <si>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</si>
  <si>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</si>
  <si>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</si>
  <si>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</si>
  <si>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</si>
  <si>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</si>
  <si>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</si>
  <si>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</si>
  <si>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</si>
  <si>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</si>
  <si>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</si>
  <si>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</si>
  <si>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</si>
  <si>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</si>
  <si>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</si>
  <si>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</si>
  <si>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</si>
  <si>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</si>
  <si>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</si>
  <si>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</si>
  <si>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</si>
  <si>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</si>
  <si>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</si>
  <si>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</si>
  <si>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</si>
  <si>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</si>
  <si>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</si>
  <si>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</si>
  <si>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</si>
  <si>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</si>
  <si>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</si>
  <si>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</si>
  <si>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</si>
  <si>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</si>
  <si>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</si>
  <si>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</si>
  <si>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</si>
  <si>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</si>
  <si>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</si>
  <si>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</si>
  <si>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</si>
  <si>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</si>
  <si>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</si>
  <si>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</si>
  <si>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</si>
  <si>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</si>
  <si>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</si>
  <si>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</si>
  <si>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</si>
  <si>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</si>
  <si>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</si>
  <si>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</si>
  <si>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</si>
  <si>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</si>
  <si>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</si>
  <si>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</si>
  <si>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</si>
  <si>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</si>
  <si>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</si>
  <si>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</si>
  <si>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</si>
  <si>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</si>
  <si>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</si>
  <si>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</si>
  <si>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</si>
  <si>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</si>
  <si>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</si>
  <si>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</si>
  <si>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</si>
  <si>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</si>
  <si>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</si>
  <si>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</si>
  <si>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</si>
  <si>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</si>
  <si>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</si>
  <si>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</si>
  <si>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</si>
  <si>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</si>
  <si>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</si>
  <si>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</si>
  <si>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</si>
  <si>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</si>
  <si>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</si>
  <si>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</si>
  <si>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</si>
  <si>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</si>
  <si>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</si>
  <si>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</si>
  <si>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</si>
  <si>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</si>
  <si>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</si>
  <si>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</si>
  <si>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</si>
  <si>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</si>
  <si>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</si>
  <si>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</si>
  <si>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</si>
  <si>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</si>
  <si>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</si>
  <si>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</si>
  <si>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</si>
  <si>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</si>
  <si>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</si>
  <si>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</si>
  <si>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</si>
  <si>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</si>
  <si>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</si>
  <si>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</si>
  <si>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</si>
  <si>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</si>
  <si>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</si>
  <si>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</si>
  <si>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</si>
  <si>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</si>
  <si>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</si>
  <si>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</si>
  <si>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</si>
  <si>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</si>
  <si>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</si>
  <si>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</si>
  <si>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</si>
  <si>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</si>
  <si>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</si>
  <si>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</si>
  <si>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</si>
  <si>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</si>
  <si>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</si>
  <si>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</si>
  <si>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</si>
  <si>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</si>
  <si>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</si>
  <si>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</si>
  <si>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</si>
  <si>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</si>
  <si>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</si>
  <si>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</si>
  <si>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</si>
  <si>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</si>
  <si>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</si>
  <si>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</si>
  <si>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</si>
  <si>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</si>
  <si>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</si>
  <si>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</si>
  <si>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</si>
  <si>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</si>
  <si>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</si>
  <si>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</si>
  <si>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</si>
  <si>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</si>
  <si>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</si>
  <si>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</si>
  <si>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</si>
  <si>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</si>
  <si>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</si>
  <si>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</si>
  <si>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</si>
  <si>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</si>
  <si>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</si>
  <si>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</si>
  <si>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</si>
  <si>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</si>
  <si>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</si>
  <si>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</si>
  <si>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</si>
  <si>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</si>
  <si>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</si>
  <si>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</si>
  <si>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</si>
  <si>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</si>
  <si>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</si>
  <si>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</si>
  <si>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</si>
  <si>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</si>
  <si>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</si>
  <si>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</si>
  <si>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</si>
  <si>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</si>
  <si>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</si>
  <si>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</si>
  <si>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</si>
  <si>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</si>
  <si>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</si>
  <si>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</si>
  <si>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</si>
  <si>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</si>
  <si>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</si>
  <si>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</si>
  <si>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</si>
  <si>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</si>
  <si>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</si>
  <si>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</si>
  <si>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</si>
  <si>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</si>
  <si>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</si>
  <si>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</si>
  <si>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</si>
  <si>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</si>
  <si>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</si>
  <si>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</si>
  <si>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</si>
  <si>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</si>
  <si>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</si>
  <si>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</si>
  <si>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</si>
  <si>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</si>
  <si>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</si>
  <si>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</si>
  <si>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</si>
  <si>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</si>
  <si>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</si>
  <si>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</si>
  <si>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</si>
  <si>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</si>
  <si>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</si>
  <si>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</si>
  <si>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</si>
  <si>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</si>
  <si>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</si>
  <si>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</si>
  <si>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</si>
  <si>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</si>
  <si>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</si>
  <si>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</si>
  <si>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</si>
  <si>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</si>
  <si>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</si>
  <si>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</si>
  <si>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</si>
  <si>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</si>
  <si>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</si>
  <si>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</si>
  <si>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</si>
  <si>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</si>
  <si>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</si>
  <si>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</si>
  <si>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</si>
  <si>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</si>
  <si>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</si>
  <si>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</si>
  <si>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</si>
  <si>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</si>
  <si>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</si>
  <si>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</si>
  <si>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</si>
  <si>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</si>
  <si>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</si>
  <si>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</si>
  <si>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</si>
  <si>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</si>
  <si>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</si>
  <si>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</si>
  <si>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</si>
  <si>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</si>
  <si>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</si>
  <si>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</si>
  <si>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</si>
  <si>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</si>
  <si>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</si>
  <si>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</si>
  <si>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</si>
  <si>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</si>
  <si>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</si>
  <si>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</si>
  <si>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</si>
  <si>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</si>
  <si>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</si>
  <si>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</si>
  <si>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</si>
  <si>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</si>
  <si>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</si>
  <si>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</si>
  <si>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</si>
  <si>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</si>
  <si>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</si>
  <si>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</si>
  <si>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</si>
  <si>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</si>
  <si>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</si>
  <si>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</si>
  <si>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</si>
  <si>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</si>
  <si>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</si>
  <si>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</si>
  <si>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</si>
  <si>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</si>
  <si>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</si>
  <si>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</si>
  <si>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</si>
  <si>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</si>
  <si>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</si>
  <si>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</si>
  <si>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</si>
  <si>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</si>
  <si>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</si>
  <si>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</si>
  <si>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</si>
  <si>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</si>
  <si>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</si>
  <si>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</si>
  <si>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</si>
  <si>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</si>
  <si>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</si>
  <si>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</si>
  <si>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</si>
  <si>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</si>
  <si>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</si>
  <si>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</si>
  <si>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</si>
  <si>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</si>
  <si>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</si>
  <si>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</si>
  <si>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</si>
  <si>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</si>
  <si>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</si>
  <si>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</si>
  <si>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</si>
  <si>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</si>
  <si>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</si>
  <si>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</si>
  <si>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</si>
  <si>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</si>
  <si>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</si>
  <si>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</si>
  <si>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</si>
  <si>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</si>
  <si>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</si>
  <si>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</si>
  <si>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</si>
  <si>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</si>
  <si>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</si>
  <si>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</si>
  <si>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</si>
  <si>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</si>
  <si>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</si>
  <si>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</si>
  <si>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</si>
  <si>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</si>
  <si>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</si>
  <si>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</si>
  <si>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</si>
  <si>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</si>
  <si>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</si>
  <si>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</si>
  <si>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</si>
  <si>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</si>
  <si>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</si>
  <si>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</si>
  <si>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</si>
  <si>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</si>
  <si>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</si>
  <si>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</si>
  <si>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</si>
  <si>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</si>
  <si>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</si>
  <si>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</si>
  <si>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</si>
  <si>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</si>
  <si>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</si>
  <si>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</si>
  <si>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</si>
  <si>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</si>
  <si>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</si>
  <si>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</si>
  <si>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</si>
  <si>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</si>
  <si>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</si>
  <si>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</si>
  <si>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</si>
  <si>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</si>
  <si>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</si>
  <si>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</si>
  <si>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</si>
  <si>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</si>
  <si>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</si>
  <si>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</si>
  <si>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</si>
  <si>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</si>
  <si>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</si>
  <si>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</si>
  <si>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</si>
  <si>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</si>
  <si>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</si>
  <si>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</si>
  <si>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</si>
  <si>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</si>
  <si>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</si>
  <si>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</si>
  <si>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</si>
  <si>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</si>
  <si>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</si>
  <si>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</si>
  <si>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</si>
  <si>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</si>
  <si>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</si>
  <si>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</si>
  <si>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</si>
  <si>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</si>
  <si>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</si>
  <si>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</si>
  <si>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</si>
  <si>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</si>
  <si>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</si>
  <si>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</si>
  <si>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</si>
  <si>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</si>
  <si>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</si>
  <si>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</si>
  <si>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</si>
  <si>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</si>
  <si>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</si>
  <si>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</si>
  <si>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</si>
  <si>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</si>
  <si>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</si>
  <si>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</si>
  <si>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</si>
  <si>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</si>
  <si>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</si>
  <si>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</si>
  <si>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</si>
  <si>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</si>
  <si>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</si>
  <si>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</si>
  <si>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</si>
  <si>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</si>
  <si>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</si>
  <si>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</si>
  <si>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</si>
  <si>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</si>
  <si>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</si>
  <si>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</si>
  <si>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</si>
  <si>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</si>
  <si>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</si>
  <si>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</si>
  <si>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</si>
  <si>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</si>
  <si>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</si>
  <si>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</si>
  <si>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</si>
  <si>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</si>
  <si>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</si>
  <si>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</si>
  <si>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</si>
  <si>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</si>
  <si>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</si>
  <si>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</si>
  <si>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</si>
  <si>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</si>
  <si>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</si>
  <si>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</si>
  <si>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</si>
  <si>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</si>
  <si>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</si>
  <si>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</si>
  <si>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</si>
  <si>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</si>
  <si>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</si>
  <si>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</si>
  <si>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</si>
  <si>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</si>
  <si>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</si>
  <si>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</si>
  <si>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</si>
  <si>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</si>
  <si>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</si>
  <si>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</si>
  <si>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</si>
  <si>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</si>
  <si>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</si>
  <si>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</si>
  <si>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</si>
  <si>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</si>
  <si>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</si>
  <si>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</si>
  <si>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</si>
  <si>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</si>
  <si>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</si>
  <si>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</si>
  <si>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</si>
  <si>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</si>
  <si>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</si>
  <si>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</si>
  <si>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</si>
  <si>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</si>
  <si>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</si>
  <si>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</si>
  <si>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</si>
  <si>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</si>
  <si>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</si>
  <si>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</si>
  <si>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</si>
  <si>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</si>
  <si>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</si>
  <si>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</si>
  <si>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</si>
  <si>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</si>
  <si>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</si>
  <si>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</si>
  <si>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</si>
  <si>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</si>
  <si>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</si>
  <si>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</si>
  <si>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</si>
  <si>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</si>
  <si>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</si>
  <si>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</si>
  <si>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</si>
  <si>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</si>
  <si>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</si>
  <si>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</si>
  <si>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</si>
  <si>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</si>
  <si>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</si>
  <si>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</si>
  <si>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</si>
  <si>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</si>
  <si>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</si>
  <si>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</si>
  <si>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</si>
  <si>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</si>
  <si>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</si>
  <si>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</si>
  <si>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</si>
  <si>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</si>
  <si>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</si>
  <si>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</si>
  <si>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</si>
  <si>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</si>
  <si>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</si>
  <si>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</si>
  <si>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</si>
  <si>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</si>
  <si>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</si>
  <si>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</si>
  <si>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</si>
  <si>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</si>
  <si>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</si>
  <si>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</si>
  <si>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</si>
  <si>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</si>
  <si>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</si>
  <si>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</si>
  <si>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</si>
  <si>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</si>
  <si>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</si>
  <si>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</si>
  <si>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</si>
  <si>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</si>
  <si>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</si>
  <si>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</si>
  <si>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</si>
  <si>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</si>
  <si>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</si>
  <si>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</si>
  <si>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</si>
  <si>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</si>
  <si>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</si>
  <si>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</si>
  <si>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</si>
  <si>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</si>
  <si>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</si>
  <si>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</si>
  <si>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</si>
  <si>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</si>
  <si>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</si>
  <si>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</si>
  <si>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</si>
  <si>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</si>
  <si>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</si>
  <si>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</si>
  <si>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</si>
  <si>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</si>
  <si>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</si>
  <si>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</si>
  <si>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</si>
  <si>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</si>
  <si>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</si>
  <si>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</si>
  <si>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</si>
  <si>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</si>
  <si>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</si>
  <si>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</si>
  <si>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</si>
  <si>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</si>
  <si>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</si>
  <si>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</si>
  <si>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</si>
  <si>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</si>
  <si>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</si>
  <si>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</si>
  <si>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</si>
  <si>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</si>
  <si>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</si>
  <si>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</si>
  <si>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</si>
  <si>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</si>
  <si>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</si>
  <si>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</si>
  <si>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</si>
  <si>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</si>
  <si>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</si>
  <si>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</si>
  <si>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</si>
  <si>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</si>
  <si>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</si>
  <si>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</si>
  <si>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</si>
  <si>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</si>
  <si>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</si>
  <si>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</si>
  <si>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</si>
  <si>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</si>
  <si>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</si>
  <si>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</si>
  <si>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</si>
  <si>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</si>
  <si>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</si>
  <si>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</si>
  <si>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</si>
  <si>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</si>
  <si>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</si>
  <si>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</si>
  <si>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</si>
  <si>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</si>
  <si>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</si>
  <si>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</si>
  <si>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</si>
  <si>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</si>
  <si>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</si>
  <si>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</si>
  <si>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</si>
  <si>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</si>
  <si>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</si>
  <si>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</si>
  <si>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</si>
  <si>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</si>
  <si>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</si>
  <si>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</si>
  <si>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</si>
  <si>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</si>
  <si>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</si>
  <si>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</si>
  <si>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</si>
  <si>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</si>
  <si>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</si>
  <si>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</si>
  <si>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</si>
  <si>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</si>
  <si>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</si>
  <si>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</si>
  <si>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</si>
  <si>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</si>
  <si>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</si>
  <si>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</si>
  <si>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</si>
  <si>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</si>
  <si>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</si>
  <si>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</si>
  <si>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</si>
  <si>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</si>
  <si>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</si>
  <si>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</si>
  <si>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</si>
  <si>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</si>
  <si>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</si>
  <si>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</si>
  <si>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</si>
  <si>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</si>
  <si>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</si>
  <si>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</si>
  <si>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</si>
  <si>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</si>
  <si>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</si>
  <si>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</si>
  <si>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</si>
  <si>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</si>
  <si>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</si>
  <si>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</si>
  <si>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</si>
  <si>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</si>
  <si>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</si>
  <si>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</si>
  <si>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</si>
  <si>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</si>
  <si>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</si>
  <si>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</si>
  <si>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</si>
  <si>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</si>
  <si>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</si>
  <si>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</si>
  <si>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</si>
  <si>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</si>
  <si>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</si>
  <si>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</si>
  <si>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</si>
  <si>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</si>
  <si>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</si>
  <si>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</si>
  <si>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</si>
  <si>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</si>
  <si>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</si>
  <si>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</si>
  <si>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</si>
  <si>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</si>
  <si>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</si>
  <si>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</si>
  <si>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</si>
  <si>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</si>
  <si>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</si>
  <si>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</si>
  <si>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</si>
  <si>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</si>
  <si>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</si>
  <si>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</si>
  <si>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</si>
  <si>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</si>
  <si>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</si>
  <si>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</si>
  <si>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</si>
  <si>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</si>
  <si>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</si>
  <si>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</si>
  <si>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</si>
  <si>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</si>
  <si>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</si>
  <si>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</si>
  <si>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</si>
  <si>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</si>
  <si>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</si>
  <si>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</si>
  <si>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</si>
  <si>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</si>
  <si>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</si>
  <si>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</si>
  <si>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</si>
  <si>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</si>
  <si>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</si>
  <si>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</si>
  <si>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</si>
  <si>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</si>
  <si>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</si>
  <si>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</si>
  <si>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</si>
  <si>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</si>
  <si>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</si>
  <si>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</si>
  <si>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</si>
  <si>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</si>
  <si>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</si>
  <si>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</si>
  <si>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</si>
  <si>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</si>
  <si>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</si>
  <si>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</si>
  <si>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</si>
  <si>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</si>
  <si>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</si>
  <si>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</si>
  <si>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</si>
  <si>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</si>
  <si>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</si>
  <si>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</si>
  <si>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</si>
  <si>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</si>
  <si>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</si>
  <si>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</si>
  <si>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</si>
  <si>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</si>
  <si>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</si>
  <si>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</si>
  <si>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</si>
  <si>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</si>
  <si>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</si>
  <si>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</si>
  <si>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</si>
  <si>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</si>
  <si>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</si>
  <si>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</si>
  <si>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</si>
  <si>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</si>
  <si>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</si>
  <si>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</si>
  <si>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</si>
  <si>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</si>
  <si>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</si>
  <si>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</si>
  <si>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</si>
  <si>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</si>
  <si>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</si>
  <si>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</si>
  <si>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</si>
  <si>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</si>
  <si>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</si>
  <si>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</si>
  <si>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</si>
  <si>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</si>
  <si>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</si>
  <si>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</si>
  <si>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</si>
  <si>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</si>
  <si>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</si>
  <si>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</si>
  <si>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</si>
  <si>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</si>
  <si>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</si>
  <si>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</si>
  <si>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</si>
  <si>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</si>
  <si>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</si>
  <si>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</si>
  <si>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</si>
  <si>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</si>
  <si>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</si>
  <si>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</si>
  <si>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</si>
  <si>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</si>
  <si>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</si>
  <si>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</si>
  <si>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</si>
  <si>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</si>
  <si>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</si>
  <si>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</si>
  <si>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</si>
  <si>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</si>
  <si>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</si>
  <si>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</si>
  <si>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</si>
  <si>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</si>
  <si>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</si>
  <si>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</si>
  <si>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</si>
  <si>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</si>
  <si>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</si>
  <si>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</si>
  <si>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</si>
  <si>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</si>
  <si>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</si>
  <si>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</si>
  <si>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</si>
  <si>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</si>
  <si>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</si>
  <si>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</si>
  <si>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</si>
  <si>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</si>
  <si>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</si>
  <si>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</si>
  <si>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</si>
  <si>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</si>
  <si>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</si>
  <si>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</si>
  <si>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</si>
  <si>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</si>
  <si>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</si>
  <si>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</si>
  <si>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</si>
  <si>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</si>
  <si>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</si>
  <si>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</si>
  <si>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</si>
  <si>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</si>
  <si>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</si>
  <si>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</si>
  <si>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</si>
  <si>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</si>
  <si>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</si>
  <si>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</si>
  <si>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</si>
  <si>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</si>
  <si>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</si>
  <si>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</si>
  <si>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</si>
  <si>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</si>
  <si>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</si>
  <si>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</si>
  <si>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</si>
  <si>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</si>
  <si>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</si>
  <si>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</si>
  <si>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</si>
  <si>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</si>
  <si>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</si>
  <si>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</si>
  <si>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</si>
  <si>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</si>
  <si>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</si>
  <si>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</si>
  <si>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</si>
  <si>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</si>
  <si>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</si>
  <si>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</si>
  <si>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</si>
  <si>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</si>
  <si>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</si>
  <si>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</si>
  <si>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</si>
  <si>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</si>
  <si>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</si>
  <si>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</si>
  <si>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</si>
  <si>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</si>
  <si>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</si>
  <si>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</si>
  <si>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</si>
  <si>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</si>
  <si>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</si>
  <si>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</si>
  <si>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</si>
  <si>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</si>
  <si>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</si>
  <si>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</si>
  <si>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</si>
  <si>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</si>
  <si>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</si>
  <si>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</si>
  <si>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</si>
  <si>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</si>
  <si>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</si>
  <si>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</si>
  <si>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</si>
  <si>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</si>
  <si>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</si>
  <si>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</si>
  <si>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</si>
  <si>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</si>
  <si>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</si>
  <si>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</si>
  <si>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</si>
  <si>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</si>
  <si>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</si>
  <si>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</si>
  <si>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</si>
  <si>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</si>
  <si>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</si>
  <si>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</si>
  <si>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</si>
  <si>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</si>
  <si>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</si>
  <si>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</si>
  <si>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</si>
  <si>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</si>
  <si>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</si>
  <si>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</si>
  <si>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</si>
  <si>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</si>
  <si>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</si>
  <si>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</si>
  <si>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</si>
  <si>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</si>
  <si>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</si>
  <si>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</si>
  <si>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</si>
  <si>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</si>
  <si>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</si>
  <si>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</si>
  <si>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</si>
  <si>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</si>
  <si>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</si>
  <si>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</si>
  <si>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</si>
  <si>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</si>
  <si>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</si>
  <si>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</si>
  <si>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</si>
  <si>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</si>
  <si>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</si>
  <si>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</si>
  <si>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</si>
  <si>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</si>
  <si>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</si>
  <si>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</si>
  <si>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</si>
  <si>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</si>
  <si>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</si>
  <si>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</si>
  <si>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</si>
  <si>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</si>
  <si>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</si>
  <si>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</si>
  <si>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</si>
  <si>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</si>
  <si>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</si>
  <si>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</si>
  <si>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</si>
  <si>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</si>
  <si>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</si>
  <si>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</si>
  <si>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</si>
  <si>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</si>
  <si>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</si>
  <si>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</si>
  <si>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</si>
  <si>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</si>
  <si>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</si>
  <si>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</si>
  <si>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</si>
  <si>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</si>
  <si>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</si>
  <si>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</si>
  <si>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</si>
  <si>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</si>
  <si>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</si>
  <si>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</si>
  <si>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</si>
  <si>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</si>
  <si>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</si>
  <si>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</si>
  <si>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</si>
  <si>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</si>
  <si>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</si>
  <si>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</si>
  <si>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</si>
  <si>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</si>
  <si>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</si>
  <si>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</si>
  <si>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</si>
  <si>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</si>
  <si>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</si>
  <si>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</si>
  <si>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</si>
  <si>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</si>
  <si>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</si>
  <si>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</si>
  <si>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</si>
  <si>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</si>
  <si>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</si>
  <si>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</si>
  <si>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</si>
  <si>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</si>
  <si>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</si>
  <si>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</si>
  <si>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</si>
  <si>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</si>
  <si>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</si>
  <si>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</si>
  <si>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</si>
  <si>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</si>
  <si>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</si>
  <si>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</si>
  <si>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</si>
  <si>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</si>
  <si>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</si>
  <si>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</si>
  <si>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</si>
  <si>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</si>
  <si>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</si>
  <si>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</si>
  <si>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</si>
  <si>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</si>
  <si>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</si>
  <si>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</si>
  <si>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</si>
  <si>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</si>
  <si>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</si>
  <si>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</si>
  <si>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</si>
  <si>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</si>
  <si>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</si>
  <si>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</si>
  <si>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</si>
  <si>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</si>
  <si>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</si>
  <si>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</si>
  <si>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</si>
  <si>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</si>
  <si>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</si>
  <si>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</si>
  <si>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</si>
  <si>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</si>
  <si>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</si>
  <si>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</si>
  <si>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</si>
  <si>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</si>
  <si>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</si>
  <si>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</si>
  <si>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</si>
  <si>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</si>
  <si>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</si>
  <si>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</si>
  <si>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</si>
  <si>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</si>
  <si>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</si>
  <si>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</si>
  <si>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</si>
  <si>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</si>
  <si>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</si>
  <si>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</si>
  <si>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</si>
  <si>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</si>
  <si>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</si>
  <si>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</si>
  <si>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</si>
  <si>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</si>
  <si>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</si>
  <si>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</si>
  <si>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</si>
  <si>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</si>
  <si>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</si>
  <si>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</si>
  <si>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</si>
  <si>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</si>
  <si>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</si>
  <si>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</si>
  <si>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</si>
  <si>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</si>
  <si>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</si>
  <si>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</si>
  <si>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</si>
  <si>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</si>
  <si>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</si>
  <si>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</si>
  <si>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</si>
  <si>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</si>
  <si>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</si>
  <si>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</si>
  <si>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</si>
  <si>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</si>
  <si>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</si>
  <si>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</si>
  <si>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</si>
  <si>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</si>
  <si>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</si>
  <si>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</si>
  <si>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</si>
  <si>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</si>
  <si>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</si>
  <si>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</si>
  <si>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</si>
  <si>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</si>
  <si>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</si>
  <si>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</si>
  <si>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</si>
  <si>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</si>
  <si>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</si>
  <si>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</si>
  <si>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</si>
  <si>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</si>
  <si>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</si>
  <si>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</si>
  <si>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</si>
  <si>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</si>
  <si>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</si>
  <si>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</si>
  <si>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</si>
  <si>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</si>
  <si>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</si>
  <si>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</si>
  <si>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</si>
  <si>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</si>
  <si>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</si>
  <si>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</si>
  <si>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</si>
  <si>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</si>
  <si>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</si>
  <si>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</si>
  <si>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</si>
  <si>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</si>
  <si>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</si>
  <si>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</si>
  <si>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</si>
  <si>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</si>
  <si>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</si>
  <si>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</si>
  <si>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</si>
  <si>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</si>
  <si>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</si>
  <si>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</si>
  <si>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</si>
  <si>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</si>
  <si>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</si>
  <si>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</si>
  <si>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</si>
  <si>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</si>
  <si>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</si>
  <si>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</si>
  <si>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</si>
  <si>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</si>
  <si>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</si>
  <si>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</si>
  <si>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</si>
  <si>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</si>
  <si>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</si>
  <si>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</si>
  <si>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</si>
  <si>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</si>
  <si>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</si>
  <si>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</si>
  <si>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</si>
  <si>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</si>
  <si>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</si>
  <si>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</si>
  <si>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</si>
  <si>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</si>
  <si>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</si>
  <si>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</si>
  <si>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</si>
  <si>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</si>
  <si>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</si>
  <si>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</si>
  <si>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</si>
  <si>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</si>
  <si>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</si>
  <si>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</si>
  <si>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</si>
  <si>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</si>
  <si>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</si>
  <si>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</si>
  <si>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</si>
  <si>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</si>
  <si>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</si>
  <si>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</si>
  <si>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</si>
  <si>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</si>
  <si>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</si>
  <si>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</si>
  <si>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</si>
  <si>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</si>
  <si>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</si>
  <si>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</si>
  <si>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</si>
  <si>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</si>
  <si>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</si>
  <si>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</si>
  <si>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</si>
  <si>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</si>
  <si>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</si>
  <si>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</si>
  <si>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</si>
  <si>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</si>
  <si>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</si>
  <si>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</si>
  <si>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</si>
  <si>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</si>
  <si>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</si>
  <si>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</si>
  <si>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</si>
  <si>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</si>
  <si>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</si>
  <si>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</si>
  <si>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</si>
  <si>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</si>
  <si>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</si>
  <si>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</si>
  <si>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</si>
  <si>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</si>
  <si>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</si>
  <si>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</si>
  <si>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</si>
  <si>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</si>
  <si>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</si>
  <si>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</si>
  <si>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</si>
  <si>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</si>
  <si>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</si>
  <si>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</si>
  <si>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</si>
  <si>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</si>
  <si>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</si>
  <si>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</si>
  <si>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</si>
  <si>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</si>
  <si>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</si>
  <si>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</si>
  <si>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</si>
  <si>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</si>
  <si>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</si>
  <si>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</si>
  <si>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</si>
  <si>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</si>
  <si>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</si>
  <si>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</si>
  <si>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</si>
  <si>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</si>
  <si>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</si>
  <si>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</si>
  <si>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</si>
  <si>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</si>
  <si>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</si>
  <si>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</si>
  <si>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</si>
  <si>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</si>
  <si>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</si>
  <si>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</si>
  <si>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</si>
  <si>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</si>
  <si>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</si>
  <si>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</si>
  <si>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</si>
  <si>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</si>
  <si>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</si>
  <si>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</si>
  <si>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</si>
  <si>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</si>
  <si>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</si>
  <si>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</si>
  <si>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</si>
  <si>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</si>
  <si>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</si>
  <si>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</si>
  <si>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</si>
  <si>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</si>
  <si>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</si>
  <si>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</si>
  <si>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</si>
  <si>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</si>
  <si>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</si>
  <si>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</si>
  <si>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</si>
  <si>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</si>
  <si>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</si>
  <si>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</si>
  <si>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</si>
  <si>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</si>
  <si>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</si>
  <si>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</si>
  <si>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</si>
  <si>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</si>
  <si>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</si>
  <si>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</si>
  <si>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</si>
  <si>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</si>
  <si>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</si>
  <si>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</si>
  <si>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</si>
  <si>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</si>
  <si>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</si>
  <si>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</si>
  <si>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</si>
  <si>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</si>
  <si>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</si>
  <si>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</si>
  <si>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</si>
  <si>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</si>
  <si>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</si>
  <si>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</si>
  <si>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</si>
  <si>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</si>
  <si>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</si>
  <si>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</si>
  <si>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</si>
  <si>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</si>
  <si>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</si>
  <si>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</si>
  <si>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</si>
  <si>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</si>
  <si>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</si>
  <si>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</si>
  <si>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</si>
  <si>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</si>
  <si>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</si>
  <si>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</si>
  <si>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</si>
  <si>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</si>
  <si>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</si>
  <si>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</si>
  <si>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</si>
  <si>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</si>
  <si>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</si>
  <si>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</si>
  <si>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</si>
  <si>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</si>
  <si>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</si>
  <si>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</si>
  <si>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</si>
  <si>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</si>
  <si>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</si>
  <si>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</si>
  <si>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</si>
  <si>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</si>
  <si>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</si>
  <si>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</si>
  <si>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</si>
  <si>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</si>
  <si>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</si>
  <si>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</si>
  <si>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</si>
  <si>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</si>
  <si>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</si>
  <si>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</si>
  <si>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</si>
  <si>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</si>
  <si>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</si>
  <si>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</si>
  <si>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</si>
  <si>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</si>
  <si>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</si>
  <si>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</si>
  <si>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</si>
  <si>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</si>
  <si>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</si>
  <si>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</si>
  <si>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</si>
  <si>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</si>
  <si>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</si>
  <si>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</si>
  <si>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</si>
  <si>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</si>
  <si>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</si>
  <si>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</si>
  <si>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</si>
  <si>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</si>
  <si>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</si>
  <si>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</si>
  <si>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</si>
  <si>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</si>
  <si>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</si>
  <si>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</si>
  <si>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</si>
  <si>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</si>
  <si>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</si>
  <si>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</si>
  <si>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</si>
  <si>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</si>
  <si>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</si>
  <si>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</si>
  <si>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</si>
  <si>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</si>
  <si>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</si>
  <si>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</si>
  <si>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</si>
  <si>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</si>
  <si>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</si>
  <si>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</si>
  <si>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</si>
  <si>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</si>
  <si>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</si>
  <si>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</si>
  <si>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</si>
  <si>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</si>
  <si>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</si>
  <si>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</si>
  <si>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</si>
  <si>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</si>
  <si>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</si>
  <si>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</si>
  <si>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</si>
  <si>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</si>
  <si>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</si>
  <si>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</si>
  <si>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</si>
  <si>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</si>
  <si>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</si>
  <si>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</si>
  <si>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</si>
  <si>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</si>
  <si>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</si>
  <si>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</si>
  <si>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</si>
  <si>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</si>
  <si>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</si>
  <si>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</si>
  <si>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</si>
  <si>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</si>
  <si>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</si>
  <si>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</si>
  <si>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</si>
  <si>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</si>
  <si>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</si>
  <si>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</si>
  <si>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</si>
  <si>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</si>
  <si>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</si>
  <si>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</si>
  <si>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</si>
  <si>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</si>
  <si>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</si>
  <si>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</si>
  <si>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</si>
  <si>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</si>
  <si>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</si>
  <si>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</si>
  <si>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</si>
  <si>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</si>
  <si>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</si>
  <si>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</si>
  <si>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</si>
  <si>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</si>
  <si>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</si>
  <si>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</si>
  <si>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</si>
  <si>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</si>
  <si>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</si>
  <si>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</si>
  <si>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</si>
  <si>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</si>
  <si>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</si>
  <si>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</si>
  <si>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</si>
  <si>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</si>
  <si>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</si>
  <si>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</si>
  <si>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</si>
  <si>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</si>
  <si>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</si>
  <si>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</si>
  <si>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</si>
  <si>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</si>
  <si>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</si>
  <si>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</si>
  <si>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</si>
  <si>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</si>
  <si>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</si>
  <si>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</si>
  <si>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</si>
  <si>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</si>
  <si>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</si>
  <si>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</si>
  <si>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</si>
  <si>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</si>
  <si>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</si>
  <si>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</si>
  <si>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</si>
  <si>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</si>
  <si>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</si>
  <si>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</si>
  <si>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</si>
  <si>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</si>
  <si>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</si>
  <si>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</si>
  <si>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</si>
  <si>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</si>
  <si>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</si>
  <si>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</si>
  <si>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</si>
  <si>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</si>
  <si>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</si>
  <si>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</si>
  <si>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</si>
  <si>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</si>
  <si>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</si>
  <si>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</si>
  <si>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</si>
  <si>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</si>
  <si>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</si>
  <si>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</si>
  <si>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</si>
  <si>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</si>
  <si>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</si>
  <si>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</si>
  <si>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</si>
  <si>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</si>
  <si>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</si>
  <si>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</si>
  <si>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</si>
  <si>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</si>
  <si>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</si>
  <si>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</si>
  <si>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</si>
  <si>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</si>
  <si>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</si>
  <si>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</si>
  <si>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</si>
  <si>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</si>
  <si>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</si>
  <si>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</si>
  <si>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</si>
  <si>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</si>
  <si>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</si>
  <si>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</si>
  <si>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</si>
  <si>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</si>
  <si>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</si>
  <si>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</si>
  <si>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</si>
  <si>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</si>
  <si>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</si>
  <si>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</si>
  <si>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</si>
  <si>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</si>
  <si>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</si>
  <si>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</si>
  <si>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</si>
  <si>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</si>
  <si>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</si>
  <si>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</si>
  <si>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</si>
  <si>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</si>
  <si>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</si>
  <si>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</si>
  <si>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</si>
  <si>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</si>
  <si>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</si>
  <si>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</si>
  <si>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</si>
  <si>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</si>
  <si>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</si>
  <si>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</si>
  <si>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</si>
  <si>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</si>
  <si>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</si>
  <si>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</si>
  <si>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</si>
  <si>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</si>
  <si>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</si>
  <si>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</si>
  <si>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</si>
  <si>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</si>
  <si>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</si>
  <si>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</si>
  <si>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</si>
  <si>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</si>
  <si>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</si>
  <si>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</si>
  <si>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</si>
  <si>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</si>
  <si>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</si>
  <si>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</si>
  <si>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</si>
  <si>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</si>
  <si>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</si>
  <si>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</si>
  <si>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</si>
  <si>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</si>
  <si>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</si>
  <si>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</si>
  <si>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</si>
  <si>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</si>
  <si>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</si>
  <si>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</si>
  <si>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</si>
  <si>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</si>
  <si>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</si>
  <si>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</si>
  <si>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</si>
  <si>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</si>
  <si>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</si>
  <si>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</si>
  <si>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</si>
  <si>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</si>
  <si>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</si>
  <si>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</si>
  <si>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</si>
  <si>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</si>
  <si>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</si>
  <si>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</si>
  <si>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</si>
  <si>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</si>
  <si>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</si>
  <si>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</si>
  <si>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</si>
  <si>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</si>
  <si>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</si>
  <si>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</si>
  <si>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</si>
  <si>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</si>
  <si>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</si>
  <si>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</si>
  <si>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</si>
  <si>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</si>
  <si>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</si>
  <si>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</si>
  <si>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</si>
  <si>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</si>
  <si>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</si>
  <si>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</si>
  <si>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</si>
  <si>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</si>
  <si>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</si>
  <si>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</si>
  <si>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</si>
  <si>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</si>
  <si>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</si>
  <si>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</si>
  <si>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</si>
  <si>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</si>
  <si>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</si>
  <si>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</si>
  <si>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</si>
  <si>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</si>
  <si>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</si>
  <si>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</si>
  <si>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</si>
  <si>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</si>
  <si>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</si>
  <si>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</si>
  <si>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</si>
  <si>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</si>
  <si>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</si>
  <si>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</si>
  <si>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</si>
  <si>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</si>
  <si>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</si>
  <si>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</si>
  <si>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</si>
  <si>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</si>
  <si>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</si>
  <si>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</si>
  <si>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</si>
  <si>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</si>
  <si>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</si>
  <si>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</si>
  <si>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</si>
  <si>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</si>
  <si>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</si>
  <si>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</si>
  <si>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</si>
  <si>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</si>
  <si>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</si>
  <si>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</si>
  <si>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</si>
  <si>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</si>
  <si>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</si>
  <si>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</si>
  <si>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</si>
  <si>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</si>
  <si>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</si>
  <si>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</si>
  <si>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</si>
  <si>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</si>
  <si>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</si>
  <si>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</si>
  <si>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</si>
  <si>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</si>
  <si>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</si>
  <si>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</si>
  <si>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</si>
  <si>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</si>
  <si>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</si>
  <si>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</si>
  <si>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</si>
  <si>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</si>
  <si>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</si>
  <si>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</si>
  <si>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</si>
  <si>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</si>
  <si>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</si>
  <si>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</si>
  <si>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</si>
  <si>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</si>
  <si>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</si>
  <si>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</si>
  <si>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</si>
  <si>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</si>
  <si>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</si>
  <si>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</si>
  <si>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</si>
  <si>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</si>
  <si>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</si>
  <si>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</si>
  <si>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</si>
  <si>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</si>
  <si>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</si>
  <si>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</si>
  <si>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</si>
  <si>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</si>
  <si>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</si>
  <si>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</si>
  <si>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</si>
  <si>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</si>
  <si>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</si>
  <si>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</si>
  <si>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</si>
  <si>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</si>
  <si>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</si>
  <si>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</si>
  <si>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</si>
  <si>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</si>
  <si>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</si>
  <si>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</si>
  <si>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</si>
  <si>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</si>
  <si>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</si>
  <si>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</si>
  <si>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</si>
  <si>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</si>
  <si>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</si>
  <si>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</si>
  <si>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</si>
  <si>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</si>
  <si>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</si>
  <si>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</si>
  <si>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</si>
  <si>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</si>
  <si>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</si>
  <si>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</si>
  <si>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</si>
  <si>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</si>
  <si>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</si>
  <si>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</si>
  <si>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</si>
  <si>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</si>
  <si>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</si>
  <si>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</si>
  <si>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</si>
  <si>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</si>
  <si>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</si>
  <si>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</si>
  <si>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</si>
  <si>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</si>
  <si>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</si>
  <si>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</si>
  <si>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</si>
  <si>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</si>
  <si>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</si>
  <si>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</si>
  <si>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</si>
  <si>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</si>
  <si>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</si>
  <si>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</si>
  <si>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</si>
  <si>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</si>
  <si>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</si>
  <si>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</si>
  <si>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</si>
  <si>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</si>
  <si>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</si>
  <si>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</si>
  <si>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</si>
  <si>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</si>
  <si>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</si>
  <si>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</si>
  <si>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</si>
  <si>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</si>
  <si>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</si>
  <si>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</si>
  <si>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</si>
  <si>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</si>
  <si>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</si>
  <si>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</si>
  <si>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</si>
  <si>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</si>
  <si>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</si>
  <si>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</si>
  <si>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</si>
  <si>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</si>
  <si>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</si>
  <si>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</si>
  <si>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</si>
  <si>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</si>
  <si>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</si>
  <si>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</si>
  <si>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</si>
  <si>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</si>
  <si>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</si>
  <si>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</si>
  <si>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</si>
  <si>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</si>
  <si>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</si>
  <si>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</si>
  <si>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</si>
  <si>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</si>
  <si>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</si>
  <si>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</si>
  <si>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</si>
  <si>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</si>
  <si>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</si>
  <si>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</si>
  <si>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</si>
  <si>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</si>
  <si>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</si>
  <si>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</si>
  <si>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</si>
  <si>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</si>
  <si>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</si>
  <si>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</si>
  <si>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</si>
  <si>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</si>
  <si>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</si>
  <si>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</si>
  <si>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</si>
  <si>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</si>
  <si>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</si>
  <si>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</si>
  <si>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</si>
  <si>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</si>
  <si>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</si>
  <si>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</si>
  <si>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</si>
  <si>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</si>
  <si>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</si>
  <si>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</si>
  <si>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</si>
  <si>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</si>
  <si>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</si>
  <si>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</si>
  <si>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</si>
  <si>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</si>
  <si>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</si>
  <si>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</si>
  <si>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</si>
  <si>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</si>
  <si>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</si>
  <si>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</si>
  <si>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</si>
  <si>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</si>
  <si>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</si>
  <si>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</si>
  <si>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</si>
  <si>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</si>
  <si>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</si>
  <si>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</si>
  <si>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</si>
  <si>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</si>
  <si>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</si>
  <si>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</si>
  <si>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</si>
  <si>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</si>
  <si>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</si>
  <si>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</si>
  <si>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</si>
  <si>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</si>
  <si>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</si>
  <si>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</si>
  <si>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</si>
  <si>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</si>
  <si>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</si>
  <si>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</si>
  <si>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</si>
  <si>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</si>
  <si>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</si>
  <si>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</si>
  <si>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</si>
  <si>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</si>
  <si>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</si>
  <si>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</si>
  <si>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</si>
  <si>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</si>
  <si>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</si>
  <si>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</si>
  <si>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</si>
  <si>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</si>
  <si>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</si>
  <si>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</si>
  <si>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</si>
  <si>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</si>
  <si>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</si>
  <si>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</si>
  <si>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</si>
  <si>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</si>
  <si>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</si>
  <si>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</si>
  <si>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</si>
  <si>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</si>
  <si>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</si>
  <si>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</si>
  <si>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</si>
  <si>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</si>
  <si>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</si>
  <si>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</si>
  <si>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</si>
  <si>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</si>
  <si>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</si>
  <si>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</si>
  <si>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</si>
  <si>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</si>
  <si>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</si>
  <si>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</si>
  <si>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</si>
  <si>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</si>
  <si>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</si>
  <si>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</si>
  <si>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</si>
  <si>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</si>
  <si>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</si>
  <si>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</si>
  <si>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</si>
  <si>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</si>
  <si>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</si>
  <si>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</si>
  <si>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</si>
  <si>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</si>
  <si>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</si>
  <si>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</si>
  <si>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</si>
  <si>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</si>
  <si>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</si>
  <si>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</si>
  <si>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</si>
  <si>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</si>
  <si>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</si>
  <si>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</si>
  <si>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</si>
  <si>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</si>
  <si>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</si>
  <si>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</si>
  <si>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</si>
  <si>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</si>
  <si>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</si>
  <si>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</si>
  <si>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</si>
  <si>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</si>
  <si>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</si>
  <si>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</si>
  <si>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</si>
  <si>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</si>
  <si>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</si>
  <si>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</si>
  <si>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</si>
  <si>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</si>
  <si>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</si>
  <si>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</si>
  <si>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</si>
  <si>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</si>
  <si>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</si>
  <si>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</si>
  <si>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</si>
  <si>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</si>
  <si>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</si>
  <si>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</si>
  <si>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</si>
  <si>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</si>
  <si>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</si>
  <si>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</si>
  <si>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</si>
  <si>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</si>
  <si>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</si>
  <si>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</si>
  <si>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</si>
  <si>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</si>
  <si>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</si>
  <si>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</si>
  <si>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</si>
  <si>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</si>
  <si>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</si>
  <si>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</si>
  <si>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</si>
  <si>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</si>
  <si>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</si>
  <si>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</si>
  <si>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</si>
  <si>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</si>
  <si>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</si>
  <si>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</si>
  <si>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</si>
  <si>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</si>
  <si>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</si>
  <si>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</si>
  <si>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</si>
  <si>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</si>
  <si>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</si>
  <si>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</si>
  <si>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</si>
  <si>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</si>
  <si>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</si>
  <si>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</si>
  <si>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</si>
  <si>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</si>
  <si>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</si>
  <si>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</si>
  <si>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</si>
  <si>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</si>
  <si>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</si>
  <si>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</si>
  <si>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</si>
  <si>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</si>
  <si>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</si>
  <si>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</si>
  <si>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</si>
  <si>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</si>
  <si>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</si>
  <si>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</si>
  <si>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</si>
  <si>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</si>
  <si>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</si>
  <si>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</si>
  <si>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</si>
  <si>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</si>
  <si>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</si>
  <si>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</si>
  <si>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</si>
  <si>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</si>
  <si>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</si>
  <si>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</si>
  <si>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</si>
  <si>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</si>
  <si>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</si>
  <si>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</si>
  <si>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</si>
  <si>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</si>
  <si>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</si>
  <si>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</si>
  <si>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</si>
  <si>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</si>
  <si>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</si>
  <si>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</si>
  <si>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</si>
  <si>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</si>
  <si>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</si>
  <si>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</si>
  <si>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</si>
  <si>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</si>
  <si>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</si>
  <si>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</si>
  <si>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</si>
  <si>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</si>
  <si>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</si>
  <si>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</si>
  <si>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</si>
  <si>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</si>
  <si>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</si>
  <si>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</si>
  <si>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</si>
  <si>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</si>
  <si>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</si>
  <si>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</si>
  <si>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</si>
  <si>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</si>
  <si>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</si>
  <si>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</si>
  <si>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</si>
  <si>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</si>
  <si>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</si>
  <si>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</si>
  <si>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</si>
  <si>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</si>
  <si>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</si>
  <si>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</si>
  <si>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</si>
  <si>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</si>
  <si>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</si>
  <si>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</si>
  <si>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</si>
  <si>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</si>
  <si>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</si>
  <si>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</si>
  <si>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</si>
  <si>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</si>
  <si>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</si>
  <si>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</si>
  <si>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</si>
  <si>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</si>
  <si>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</si>
  <si>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</si>
  <si>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</si>
  <si>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</si>
  <si>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</si>
  <si>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</si>
  <si>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</si>
  <si>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</si>
  <si>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</si>
  <si>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</si>
  <si>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</si>
  <si>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</si>
  <si>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</si>
  <si>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</si>
  <si>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</si>
  <si>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</si>
  <si>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</si>
  <si>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</si>
  <si>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</si>
  <si>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</si>
  <si>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</si>
  <si>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</si>
  <si>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</si>
  <si>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</si>
  <si>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</si>
  <si>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</si>
  <si>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</si>
  <si>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</si>
  <si>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</si>
  <si>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</si>
  <si>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</si>
  <si>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</si>
  <si>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</si>
  <si>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</si>
  <si>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</si>
  <si>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</si>
  <si>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</si>
  <si>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</si>
  <si>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</si>
  <si>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</si>
  <si>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</si>
  <si>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</si>
  <si>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</si>
  <si>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</si>
  <si>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</si>
  <si>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</si>
  <si>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</si>
  <si>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</si>
  <si>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</si>
  <si>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</si>
  <si>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</si>
  <si>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</si>
  <si>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</si>
  <si>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</si>
  <si>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</si>
  <si>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</si>
  <si>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</si>
  <si>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</si>
  <si>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</si>
  <si>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</si>
  <si>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</si>
  <si>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</si>
  <si>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</si>
  <si>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</si>
  <si>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</si>
  <si>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</si>
  <si>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</si>
  <si>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</si>
  <si>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</si>
  <si>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</si>
  <si>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</si>
  <si>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</si>
  <si>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</si>
  <si>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</si>
  <si>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</si>
  <si>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</si>
  <si>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</si>
  <si>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</si>
  <si>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</si>
  <si>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</si>
  <si>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</si>
  <si>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</si>
  <si>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</si>
  <si>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</si>
  <si>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</si>
  <si>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</si>
  <si>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</si>
  <si>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</si>
  <si>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</si>
  <si>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</si>
  <si>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</si>
  <si>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</si>
  <si>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</si>
  <si>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</si>
  <si>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</si>
  <si>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</si>
  <si>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</si>
  <si>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</si>
  <si>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</si>
  <si>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</si>
  <si>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</si>
  <si>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</si>
  <si>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</si>
  <si>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</si>
  <si>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</si>
  <si>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</si>
  <si>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</si>
  <si>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</si>
  <si>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</si>
  <si>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</si>
  <si>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</si>
  <si>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</si>
  <si>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</si>
  <si>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</si>
  <si>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</si>
  <si>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</si>
  <si>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</si>
  <si>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</si>
  <si>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</si>
  <si>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</si>
  <si>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</si>
  <si>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</si>
  <si>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</si>
  <si>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</si>
  <si>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</si>
  <si>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</si>
  <si>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</si>
  <si>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</si>
  <si>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</si>
  <si>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</si>
  <si>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</si>
  <si>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</si>
  <si>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</si>
  <si>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</si>
  <si>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</si>
  <si>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</si>
  <si>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</si>
  <si>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</si>
  <si>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</si>
  <si>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</si>
  <si>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</si>
  <si>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</si>
  <si>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</si>
  <si>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</si>
  <si>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</si>
  <si>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</si>
  <si>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</si>
  <si>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</si>
  <si>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</si>
  <si>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</si>
  <si>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</si>
  <si>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</si>
  <si>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</si>
  <si>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</si>
  <si>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</si>
  <si>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</si>
  <si>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</si>
  <si>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</si>
  <si>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</si>
  <si>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</si>
  <si>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</si>
  <si>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</si>
  <si>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</si>
  <si>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</si>
  <si>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</si>
  <si>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</si>
  <si>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</si>
  <si>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</si>
  <si>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</si>
  <si>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</si>
  <si>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</si>
  <si>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</si>
  <si>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</si>
  <si>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</si>
  <si>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</si>
  <si>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</si>
  <si>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</si>
  <si>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</si>
  <si>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</si>
  <si>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</si>
  <si>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</si>
  <si>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</si>
  <si>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</si>
  <si>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</si>
  <si>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</si>
  <si>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</si>
  <si>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</si>
  <si>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</si>
  <si>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</si>
  <si>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</si>
  <si>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</si>
  <si>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</si>
  <si>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</si>
  <si>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</si>
  <si>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</si>
  <si>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</si>
  <si>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</si>
  <si>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</si>
  <si>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</si>
  <si>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</si>
  <si>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</si>
  <si>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</si>
  <si>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</si>
  <si>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</si>
  <si>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</si>
  <si>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</si>
  <si>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</si>
  <si>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</si>
  <si>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</si>
  <si>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</si>
  <si>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</si>
  <si>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</si>
  <si>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</si>
  <si>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</si>
  <si>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</si>
  <si>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</si>
  <si>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</si>
  <si>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</si>
  <si>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</si>
  <si>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</si>
  <si>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</si>
  <si>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</si>
  <si>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</si>
  <si>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</si>
  <si>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</si>
  <si>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</si>
  <si>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</si>
  <si>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</si>
  <si>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</si>
  <si>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</si>
  <si>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</si>
  <si>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</si>
  <si>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</si>
  <si>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</si>
  <si>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</si>
  <si>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</si>
  <si>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</si>
  <si>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</si>
  <si>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</si>
  <si>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</si>
  <si>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</si>
  <si>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</si>
  <si>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</si>
  <si>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</si>
  <si>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</si>
  <si>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</si>
  <si>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</si>
  <si>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</si>
  <si>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</si>
  <si>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</si>
  <si>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</si>
  <si>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</si>
  <si>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</si>
  <si>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</si>
  <si>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</si>
  <si>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</si>
  <si>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</si>
  <si>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</si>
  <si>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</si>
  <si>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</si>
  <si>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</si>
  <si>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</si>
  <si>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</si>
  <si>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</si>
  <si>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</si>
  <si>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</si>
  <si>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</si>
  <si>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</si>
  <si>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</si>
  <si>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</si>
  <si>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</si>
  <si>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</si>
  <si>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</si>
  <si>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</si>
  <si>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</si>
  <si>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</si>
  <si>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</si>
  <si>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</si>
  <si>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</si>
  <si>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</si>
  <si>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</si>
  <si>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</si>
  <si>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</si>
  <si>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</si>
  <si>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</si>
  <si>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</si>
  <si>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</si>
  <si>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</si>
  <si>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</si>
  <si>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</si>
  <si>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</si>
  <si>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</si>
  <si>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</si>
  <si>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</si>
  <si>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</si>
  <si>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</si>
  <si>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</si>
  <si>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</si>
  <si>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</si>
  <si>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</si>
  <si>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</si>
  <si>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</si>
  <si>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</si>
  <si>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</si>
  <si>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</si>
  <si>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</si>
  <si>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</si>
  <si>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</si>
  <si>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</si>
  <si>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</si>
  <si>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</si>
  <si>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</si>
  <si>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</si>
  <si>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</si>
  <si>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</si>
  <si>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</si>
  <si>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</si>
  <si>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</si>
  <si>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</si>
  <si>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</si>
  <si>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</si>
  <si>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</si>
  <si>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</si>
  <si>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</si>
  <si>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</si>
  <si>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</si>
  <si>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</si>
  <si>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</si>
  <si>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</si>
  <si>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</si>
  <si>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</si>
  <si>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</si>
  <si>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</si>
  <si>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</si>
  <si>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</si>
  <si>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</si>
  <si>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</si>
  <si>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</si>
  <si>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</si>
  <si>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</si>
  <si>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</si>
  <si>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</si>
  <si>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</si>
  <si>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</si>
  <si>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</si>
  <si>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</si>
  <si>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</si>
  <si>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</si>
  <si>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</si>
  <si>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</si>
  <si>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</si>
  <si>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</si>
  <si>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</si>
  <si>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</si>
  <si>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</si>
  <si>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</si>
  <si>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</si>
  <si>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</si>
  <si>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</si>
  <si>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</si>
  <si>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</si>
  <si>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</si>
  <si>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</si>
  <si>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</si>
  <si>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</si>
  <si>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</si>
  <si>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</si>
  <si>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</si>
  <si>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</si>
  <si>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</si>
  <si>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</si>
  <si>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</si>
  <si>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</si>
  <si>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</si>
  <si>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</si>
  <si>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</si>
  <si>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</si>
  <si>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</si>
  <si>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</si>
  <si>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</si>
  <si>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</si>
  <si>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</si>
  <si>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</si>
  <si>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</si>
  <si>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</si>
  <si>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</si>
  <si>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</si>
  <si>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</si>
  <si>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</si>
  <si>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</si>
  <si>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</si>
  <si>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</si>
  <si>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</si>
  <si>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</si>
  <si>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</si>
  <si>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</si>
  <si>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</si>
  <si>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</si>
  <si>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</si>
  <si>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</si>
  <si>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</si>
  <si>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</si>
  <si>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</si>
  <si>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</si>
  <si>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</si>
  <si>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</si>
  <si>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</si>
  <si>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</si>
  <si>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</si>
  <si>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</si>
  <si>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</si>
  <si>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</si>
  <si>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</si>
  <si>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</si>
  <si>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</si>
  <si>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</si>
  <si>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</si>
  <si>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</si>
  <si>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</si>
  <si>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</si>
  <si>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</si>
  <si>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</si>
  <si>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</si>
  <si>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</si>
  <si>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</si>
  <si>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</si>
  <si>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</si>
  <si>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</si>
  <si>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</si>
  <si>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</si>
  <si>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</si>
  <si>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</si>
  <si>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</si>
  <si>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</si>
  <si>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</si>
  <si>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</si>
  <si>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</si>
  <si>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</si>
  <si>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</si>
  <si>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</si>
  <si>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</si>
  <si>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</si>
  <si>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</si>
  <si>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</si>
  <si>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</si>
  <si>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</si>
  <si>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</si>
  <si>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</si>
  <si>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</si>
  <si>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</si>
  <si>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</si>
  <si>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</si>
  <si>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</si>
  <si>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</si>
  <si>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</si>
  <si>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</si>
  <si>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</si>
  <si>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</si>
  <si>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</si>
  <si>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</si>
  <si>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</si>
  <si>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</si>
  <si>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</si>
  <si>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</si>
  <si>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</si>
  <si>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</si>
  <si>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</si>
  <si>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</si>
  <si>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</si>
  <si>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</si>
  <si>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</si>
  <si>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</si>
  <si>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</si>
  <si>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</si>
  <si>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</si>
  <si>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</si>
  <si>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</si>
  <si>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</si>
  <si>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</si>
  <si>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</si>
  <si>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</si>
  <si>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</si>
  <si>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</si>
  <si>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</si>
  <si>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</si>
  <si>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</si>
  <si>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</si>
  <si>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</si>
  <si>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</si>
  <si>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</si>
  <si>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</si>
  <si>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</si>
  <si>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</si>
  <si>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</si>
  <si>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</si>
  <si>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</si>
  <si>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</si>
  <si>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</si>
  <si>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</si>
  <si>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</si>
  <si>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</si>
  <si>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</si>
  <si>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</si>
  <si>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</si>
  <si>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</si>
  <si>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</si>
  <si>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</si>
  <si>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</si>
  <si>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</si>
  <si>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</si>
  <si>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</si>
  <si>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</si>
  <si>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</si>
  <si>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</si>
  <si>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</si>
  <si>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</si>
  <si>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</si>
  <si>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</si>
  <si>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</si>
  <si>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</si>
  <si>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</si>
  <si>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</si>
  <si>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</si>
  <si>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</si>
  <si>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</si>
  <si>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</si>
  <si>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</si>
  <si>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</si>
  <si>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</si>
  <si>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</si>
  <si>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</si>
  <si>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</si>
  <si>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</si>
  <si>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</si>
  <si>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</si>
  <si>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</si>
  <si>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</si>
  <si>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</si>
  <si>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</si>
  <si>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</si>
  <si>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</si>
  <si>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</si>
  <si>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</si>
  <si>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</si>
  <si>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</si>
  <si>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</si>
  <si>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</si>
  <si>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</si>
  <si>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</si>
  <si>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</si>
  <si>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</si>
  <si>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</si>
  <si>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</si>
  <si>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</si>
  <si>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</si>
  <si>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</si>
  <si>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</si>
  <si>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</si>
  <si>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</si>
  <si>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</si>
  <si>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</si>
  <si>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</si>
  <si>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</si>
  <si>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</si>
  <si>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</si>
  <si>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</si>
  <si>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</si>
  <si>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</si>
  <si>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</si>
  <si>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</si>
  <si>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</si>
  <si>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</si>
  <si>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</si>
  <si>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</si>
  <si>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</si>
  <si>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</si>
  <si>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</si>
  <si>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</si>
  <si>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</si>
  <si>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</si>
  <si>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</si>
  <si>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</si>
  <si>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</si>
  <si>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</si>
  <si>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</si>
  <si>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</si>
  <si>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</si>
  <si>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</si>
  <si>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</si>
  <si>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</si>
  <si>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</si>
  <si>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</si>
  <si>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</si>
  <si>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</si>
  <si>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</si>
  <si>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</si>
  <si>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</si>
  <si>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</si>
  <si>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</si>
  <si>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</si>
  <si>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</si>
  <si>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</si>
  <si>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</si>
  <si>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</si>
  <si>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</si>
  <si>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</si>
  <si>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</si>
  <si>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</si>
  <si>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</si>
  <si>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</si>
  <si>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</si>
  <si>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</si>
  <si>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</si>
  <si>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</si>
  <si>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</si>
  <si>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</si>
  <si>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</si>
  <si>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</si>
  <si>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</si>
  <si>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</si>
  <si>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</si>
  <si>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</si>
  <si>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</si>
  <si>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</si>
  <si>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</si>
  <si>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</si>
  <si>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</si>
  <si>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</si>
  <si>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</si>
  <si>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</si>
  <si>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</si>
  <si>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</si>
  <si>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</si>
  <si>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</si>
  <si>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</si>
  <si>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</si>
  <si>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</si>
  <si>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</si>
  <si>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</si>
  <si>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</si>
  <si>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</si>
  <si>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</si>
  <si>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</si>
  <si>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</si>
  <si>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</si>
  <si>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</si>
  <si>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</si>
  <si>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</si>
  <si>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</si>
  <si>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</si>
  <si>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</si>
  <si>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</si>
  <si>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</si>
  <si>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</si>
  <si>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</si>
  <si>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</si>
  <si>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</si>
  <si>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</si>
  <si>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</si>
  <si>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</si>
  <si>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</si>
  <si>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</si>
  <si>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</si>
  <si>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</si>
  <si>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</si>
  <si>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</si>
  <si>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</si>
  <si>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</si>
  <si>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</si>
  <si>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</si>
  <si>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</si>
  <si>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</si>
  <si>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</si>
  <si>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</si>
  <si>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</si>
  <si>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</si>
  <si>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</si>
  <si>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</si>
  <si>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</si>
  <si>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</si>
  <si>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</si>
  <si>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</si>
  <si>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</si>
  <si>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</si>
  <si>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</si>
  <si>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</si>
  <si>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</si>
  <si>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</si>
  <si>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</si>
  <si>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</si>
  <si>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</si>
  <si>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</si>
  <si>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</si>
  <si>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</si>
  <si>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</si>
  <si>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</si>
  <si>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</si>
  <si>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</si>
  <si>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</si>
  <si>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</si>
  <si>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</si>
  <si>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</si>
  <si>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</si>
  <si>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</si>
  <si>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</si>
  <si>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</si>
  <si>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</si>
  <si>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</si>
  <si>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</si>
  <si>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</si>
  <si>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</si>
  <si>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</si>
  <si>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</si>
  <si>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</si>
  <si>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</si>
  <si>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</si>
  <si>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</si>
  <si>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</si>
  <si>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</si>
  <si>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</si>
  <si>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</si>
  <si>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</si>
  <si>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</si>
  <si>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</si>
  <si>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</si>
  <si>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</si>
  <si>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</si>
  <si>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</si>
  <si>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</si>
  <si>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</si>
  <si>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</si>
  <si>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</si>
  <si>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</si>
  <si>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</si>
  <si>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</si>
  <si>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</si>
  <si>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</si>
  <si>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</si>
  <si>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</si>
  <si>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</si>
  <si>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</si>
  <si>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</si>
  <si>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</si>
  <si>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</si>
  <si>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</si>
  <si>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</si>
  <si>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</si>
  <si>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</si>
  <si>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</si>
  <si>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</si>
  <si>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</si>
  <si>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</si>
  <si>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</si>
  <si>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</si>
  <si>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</si>
  <si>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</si>
  <si>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</si>
  <si>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</si>
  <si>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</si>
  <si>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</si>
  <si>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</si>
  <si>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</si>
  <si>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</si>
  <si>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</si>
  <si>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</si>
  <si>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</si>
  <si>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</si>
  <si>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</si>
  <si>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</si>
  <si>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</si>
  <si>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</si>
  <si>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</si>
  <si>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</si>
  <si>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</si>
  <si>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</si>
  <si>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</si>
  <si>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</si>
  <si>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</si>
  <si>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</si>
  <si>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</si>
  <si>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</si>
  <si>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</si>
  <si>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</si>
  <si>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</si>
  <si>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</si>
  <si>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</si>
  <si>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</si>
  <si>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</si>
  <si>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</si>
  <si>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</si>
  <si>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</si>
  <si>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</si>
  <si>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</si>
  <si>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</si>
  <si>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</si>
  <si>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</si>
  <si>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</si>
  <si>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</si>
  <si>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</si>
  <si>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</si>
  <si>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</si>
  <si>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</si>
  <si>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</si>
  <si>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</si>
  <si>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</si>
  <si>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</si>
  <si>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</si>
  <si>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</si>
  <si>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</si>
  <si>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</si>
  <si>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</si>
  <si>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</si>
  <si>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</si>
  <si>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</si>
  <si>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</si>
  <si>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</si>
  <si>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</si>
  <si>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</si>
  <si>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</si>
  <si>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</si>
  <si>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</si>
  <si>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</si>
  <si>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</si>
  <si>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</si>
  <si>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</si>
  <si>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</si>
  <si>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</si>
  <si>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</si>
  <si>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</si>
  <si>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</si>
  <si>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</si>
  <si>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</si>
  <si>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</si>
  <si>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</si>
  <si>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</si>
  <si>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</si>
  <si>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</si>
  <si>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</si>
  <si>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</si>
  <si>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</si>
  <si>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</si>
  <si>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</si>
  <si>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</si>
  <si>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</si>
  <si>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</si>
  <si>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</si>
  <si>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</si>
  <si>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</si>
  <si>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</si>
  <si>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</si>
  <si>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</si>
  <si>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</si>
  <si>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</si>
  <si>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</si>
  <si>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</si>
  <si>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</si>
  <si>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</si>
  <si>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</si>
  <si>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</si>
  <si>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</si>
  <si>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</si>
  <si>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</si>
  <si>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</si>
  <si>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</si>
  <si>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</si>
  <si>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</si>
  <si>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</si>
  <si>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</si>
  <si>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</si>
  <si>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</si>
  <si>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</si>
  <si>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</si>
  <si>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</si>
  <si>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</si>
  <si>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</si>
  <si>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</si>
  <si>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</si>
  <si>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</si>
  <si>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</si>
  <si>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</si>
  <si>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</si>
  <si>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</si>
  <si>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</si>
  <si>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</si>
  <si>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</si>
  <si>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</si>
  <si>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</si>
  <si>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</si>
  <si>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</si>
  <si>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</si>
  <si>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</si>
  <si>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</si>
  <si>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</si>
  <si>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</si>
  <si>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</si>
  <si>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</si>
  <si>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</si>
  <si>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</si>
  <si>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</si>
  <si>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</si>
  <si>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</si>
  <si>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</si>
  <si>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</si>
  <si>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</si>
  <si>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</si>
  <si>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</si>
  <si>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</si>
  <si>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</si>
  <si>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</si>
  <si>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</si>
  <si>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</si>
  <si>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</si>
  <si>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</si>
  <si>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</si>
  <si>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</si>
  <si>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</si>
  <si>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</si>
  <si>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</si>
  <si>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</si>
  <si>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</si>
  <si>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</si>
  <si>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</si>
  <si>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</si>
  <si>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</si>
  <si>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</si>
  <si>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</si>
  <si>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</si>
  <si>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</si>
  <si>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</si>
  <si>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</si>
  <si>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</si>
  <si>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</si>
  <si>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</si>
  <si>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</si>
  <si>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</si>
  <si>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</si>
  <si>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</si>
  <si>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</si>
  <si>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</si>
  <si>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</si>
  <si>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</si>
  <si>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</si>
  <si>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</si>
  <si>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</si>
  <si>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</si>
  <si>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</si>
  <si>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</si>
  <si>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</si>
  <si>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</si>
  <si>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</si>
  <si>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</si>
  <si>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</si>
  <si>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</si>
  <si>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</si>
  <si>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</si>
  <si>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</si>
  <si>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</si>
  <si>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</si>
  <si>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</si>
  <si>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</si>
  <si>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</si>
  <si>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</si>
  <si>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</si>
  <si>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</si>
  <si>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</si>
  <si>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</si>
  <si>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</si>
  <si>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</si>
  <si>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</si>
  <si>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</si>
  <si>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</si>
  <si>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</si>
  <si>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</si>
  <si>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</si>
  <si>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</si>
  <si>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</si>
  <si>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</si>
  <si>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</si>
  <si>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</si>
  <si>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</si>
  <si>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</si>
  <si>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</si>
  <si>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</si>
  <si>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</si>
  <si>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</si>
  <si>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</si>
  <si>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</si>
  <si>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</si>
  <si>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</si>
  <si>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</si>
  <si>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</si>
  <si>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</si>
  <si>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</si>
  <si>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</si>
  <si>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</si>
  <si>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</si>
  <si>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</si>
  <si>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</si>
  <si>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</si>
  <si>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</si>
  <si>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</si>
  <si>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</si>
  <si>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</si>
  <si>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</si>
  <si>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</si>
  <si>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</si>
  <si>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</si>
  <si>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</si>
  <si>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</si>
  <si>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</si>
  <si>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</si>
  <si>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</si>
  <si>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</si>
  <si>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</si>
  <si>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</si>
  <si>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</si>
  <si>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</si>
  <si>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</si>
  <si>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</si>
  <si>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</si>
  <si>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</si>
  <si>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</si>
  <si>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</si>
  <si>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</si>
  <si>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</si>
  <si>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</si>
  <si>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</si>
  <si>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</si>
  <si>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</si>
  <si>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</si>
  <si>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</si>
  <si>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</si>
  <si>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</si>
  <si>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</si>
  <si>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</si>
  <si>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</si>
  <si>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</si>
  <si>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</si>
  <si>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</si>
  <si>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</si>
  <si>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</si>
  <si>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</si>
  <si>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</si>
  <si>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</si>
  <si>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</si>
  <si>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</si>
  <si>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</si>
  <si>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</si>
  <si>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</si>
  <si>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</si>
  <si>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</si>
  <si>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</si>
  <si>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</si>
  <si>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</si>
  <si>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</si>
  <si>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</si>
  <si>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</si>
  <si>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</si>
  <si>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</si>
  <si>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</si>
  <si>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</si>
  <si>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</si>
  <si>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</si>
  <si>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</si>
  <si>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</si>
  <si>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</si>
  <si>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</si>
  <si>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</si>
  <si>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</si>
  <si>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</si>
  <si>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</si>
  <si>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</si>
  <si>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</si>
  <si>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</si>
  <si>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</si>
  <si>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</si>
  <si>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</si>
  <si>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</si>
  <si>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</si>
  <si>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</si>
  <si>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</si>
  <si>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</si>
  <si>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</si>
  <si>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</si>
  <si>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</si>
  <si>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</si>
  <si>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</si>
  <si>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</si>
  <si>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</si>
  <si>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</si>
  <si>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</si>
  <si>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</si>
  <si>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</si>
  <si>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</si>
  <si>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</si>
  <si>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</si>
  <si>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</si>
  <si>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</si>
  <si>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</si>
  <si>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</si>
  <si>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</si>
  <si>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</si>
  <si>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</si>
  <si>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</si>
  <si>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</si>
  <si>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</si>
  <si>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</si>
  <si>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</si>
  <si>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</si>
  <si>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</si>
  <si>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</si>
  <si>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</si>
  <si>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</si>
  <si>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</si>
  <si>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</si>
  <si>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</si>
  <si>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</si>
  <si>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</si>
  <si>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</si>
  <si>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</si>
  <si>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</si>
  <si>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</si>
  <si>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</si>
  <si>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</si>
  <si>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</si>
  <si>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</si>
  <si>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</si>
  <si>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</si>
  <si>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</si>
  <si>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</si>
  <si>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</si>
  <si>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</si>
  <si>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</si>
  <si>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</si>
  <si>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</si>
  <si>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</si>
  <si>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</si>
  <si>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</si>
  <si>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</si>
  <si>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</si>
  <si>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</si>
  <si>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</si>
  <si>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</si>
  <si>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</si>
  <si>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</si>
  <si>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</si>
  <si>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</si>
  <si>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</si>
  <si>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</si>
  <si>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</si>
  <si>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</si>
  <si>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</si>
  <si>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</si>
  <si>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</si>
  <si>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</si>
  <si>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</si>
  <si>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</si>
  <si>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</si>
  <si>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</si>
  <si>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</si>
  <si>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</si>
  <si>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</si>
  <si>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</si>
  <si>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</si>
  <si>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</si>
  <si>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</si>
  <si>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</si>
  <si>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</si>
  <si>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</si>
  <si>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</si>
  <si>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</si>
  <si>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</si>
  <si>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</si>
  <si>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</si>
  <si>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</si>
  <si>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</si>
  <si>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</si>
  <si>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</si>
  <si>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</si>
  <si>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</si>
  <si>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</si>
  <si>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</si>
  <si>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</si>
  <si>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</si>
  <si>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</si>
  <si>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</si>
  <si>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</si>
  <si>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</si>
  <si>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</si>
  <si>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</si>
  <si>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</si>
  <si>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</si>
  <si>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</si>
  <si>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</si>
  <si>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</si>
  <si>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</si>
  <si>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</si>
  <si>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</si>
  <si>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</si>
  <si>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</si>
  <si>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</si>
  <si>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</si>
  <si>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</si>
  <si>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</si>
  <si>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</si>
  <si>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</si>
  <si>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</si>
  <si>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</si>
  <si>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</si>
  <si>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</si>
  <si>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</si>
  <si>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</si>
  <si>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</si>
  <si>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</si>
  <si>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</si>
  <si>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</si>
  <si>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</si>
  <si>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</si>
  <si>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</si>
  <si>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</si>
  <si>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</si>
  <si>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</si>
  <si>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</si>
  <si>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</si>
  <si>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</si>
  <si>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</si>
  <si>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</si>
  <si>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</si>
  <si>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</si>
  <si>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</si>
  <si>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</si>
  <si>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</si>
  <si>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</si>
  <si>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</si>
  <si>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</si>
  <si>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</si>
  <si>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</si>
  <si>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</si>
  <si>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</si>
  <si>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</si>
  <si>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</si>
  <si>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</si>
  <si>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</si>
  <si>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</si>
  <si>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</si>
  <si>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</si>
  <si>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</si>
  <si>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</si>
  <si>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</si>
  <si>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</si>
  <si>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</si>
  <si>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</si>
  <si>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</si>
  <si>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</si>
  <si>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</si>
  <si>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</si>
  <si>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</si>
  <si>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</si>
  <si>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</si>
  <si>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</si>
  <si>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</si>
  <si>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</si>
  <si>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</si>
  <si>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</si>
  <si>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</si>
  <si>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</si>
  <si>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</si>
  <si>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</si>
  <si>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</si>
  <si>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</si>
  <si>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</si>
  <si>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</si>
  <si>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</si>
  <si>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</si>
  <si>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</si>
  <si>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</si>
  <si>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</si>
  <si>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</si>
  <si>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</si>
  <si>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</si>
  <si>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</si>
  <si>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</si>
  <si>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</si>
  <si>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</si>
  <si>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</si>
  <si>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</si>
  <si>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</si>
  <si>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</si>
  <si>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</si>
  <si>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</si>
  <si>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</si>
  <si>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</si>
  <si>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</si>
  <si>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</si>
  <si>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</si>
  <si>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</si>
  <si>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</si>
  <si>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</si>
  <si>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</si>
  <si>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</si>
  <si>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</si>
  <si>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</si>
  <si>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</si>
  <si>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</si>
  <si>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</si>
  <si>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</si>
  <si>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</si>
  <si>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</si>
  <si>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</si>
  <si>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</si>
  <si>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</si>
  <si>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</si>
  <si>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</si>
  <si>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</si>
  <si>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</si>
  <si>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</si>
  <si>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</si>
  <si>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</si>
  <si>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</si>
  <si>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</si>
  <si>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</si>
  <si>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</si>
  <si>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</si>
  <si>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</si>
  <si>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</si>
  <si>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</si>
  <si>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</si>
  <si>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</si>
  <si>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</si>
  <si>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</si>
  <si>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</si>
  <si>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</si>
  <si>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</si>
  <si>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</si>
  <si>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</si>
  <si>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</si>
  <si>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</si>
  <si>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</si>
  <si>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</si>
  <si>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</si>
  <si>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</si>
  <si>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</si>
  <si>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</si>
  <si>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</si>
  <si>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</si>
  <si>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</si>
  <si>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</si>
  <si>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</si>
  <si>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</si>
  <si>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</si>
  <si>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</si>
  <si>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</si>
  <si>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</si>
  <si>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</si>
  <si>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</si>
  <si>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</si>
  <si>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</si>
  <si>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</si>
  <si>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</si>
  <si>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</si>
  <si>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</si>
  <si>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</si>
  <si>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</si>
  <si>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</si>
  <si>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</si>
  <si>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</si>
  <si>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</si>
  <si>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</si>
  <si>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</si>
  <si>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</si>
  <si>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</si>
  <si>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</si>
  <si>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</si>
  <si>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</si>
  <si>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</si>
  <si>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</si>
  <si>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</si>
  <si>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</si>
  <si>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</si>
  <si>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</si>
  <si>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</si>
  <si>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</si>
  <si>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</si>
  <si>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</si>
  <si>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</si>
  <si>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</si>
  <si>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</si>
  <si>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</si>
  <si>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</si>
  <si>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</si>
  <si>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</si>
  <si>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</si>
  <si>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</si>
  <si>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</si>
  <si>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</si>
  <si>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</si>
  <si>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</si>
  <si>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</si>
  <si>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</si>
  <si>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</si>
  <si>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</si>
  <si>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</si>
  <si>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</si>
  <si>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</si>
  <si>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</si>
  <si>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</si>
  <si>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</si>
  <si>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</si>
  <si>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</si>
  <si>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</si>
  <si>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</si>
  <si>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</si>
  <si>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</si>
  <si>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</si>
  <si>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</si>
  <si>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</si>
  <si>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</si>
  <si>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</si>
  <si>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</si>
  <si>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</si>
  <si>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</si>
  <si>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</si>
  <si>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</si>
  <si>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</si>
  <si>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</si>
  <si>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</si>
  <si>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</si>
  <si>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</si>
  <si>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</si>
  <si>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</si>
  <si>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</si>
  <si>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</si>
  <si>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</si>
  <si>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</si>
  <si>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</si>
  <si>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</si>
  <si>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</si>
  <si>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</si>
  <si>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</si>
  <si>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</si>
  <si>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</si>
  <si>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</si>
  <si>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</si>
  <si>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</si>
  <si>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</si>
  <si>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</si>
  <si>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</si>
  <si>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</si>
  <si>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</si>
  <si>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</si>
  <si>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</si>
  <si>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</si>
  <si>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</si>
  <si>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</si>
  <si>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</si>
  <si>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</si>
  <si>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</si>
  <si>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</si>
  <si>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</si>
  <si>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</si>
  <si>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</si>
  <si>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</si>
  <si>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</si>
  <si>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</si>
  <si>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</si>
  <si>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</si>
  <si>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</si>
  <si>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</si>
  <si>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</si>
  <si>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</si>
  <si>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</si>
  <si>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</si>
  <si>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</si>
  <si>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</si>
  <si>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</si>
  <si>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</si>
  <si>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</si>
  <si>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</si>
  <si>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</si>
  <si>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</si>
  <si>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</si>
  <si>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</si>
  <si>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</si>
  <si>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</si>
  <si>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</si>
  <si>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</si>
  <si>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</si>
  <si>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</si>
  <si>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</si>
  <si>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</si>
  <si>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</si>
  <si>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</si>
  <si>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</si>
  <si>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</si>
  <si>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</si>
  <si>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</si>
  <si>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</si>
  <si>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</si>
  <si>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</si>
  <si>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</si>
  <si>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</si>
  <si>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</si>
  <si>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</si>
  <si>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</si>
  <si>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</si>
  <si>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</si>
  <si>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</si>
  <si>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</si>
  <si>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</si>
  <si>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</si>
  <si>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</si>
  <si>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</si>
  <si>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</si>
  <si>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</si>
  <si>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</si>
  <si>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</si>
  <si>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</si>
  <si>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</si>
  <si>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</si>
  <si>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</si>
  <si>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</si>
  <si>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</si>
  <si>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</si>
  <si>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</si>
  <si>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</si>
  <si>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</si>
  <si>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</si>
  <si>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</si>
  <si>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</si>
  <si>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</si>
  <si>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</si>
  <si>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</si>
  <si>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</si>
  <si>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</si>
  <si>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</si>
  <si>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</si>
  <si>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</si>
  <si>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</si>
  <si>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</si>
  <si>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</si>
  <si>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</si>
  <si>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</si>
  <si>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</si>
  <si>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</si>
  <si>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</si>
  <si>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</si>
  <si>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</si>
  <si>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</si>
  <si>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</si>
  <si>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</si>
  <si>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</si>
  <si>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</si>
  <si>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</si>
  <si>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</si>
  <si>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</si>
  <si>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</si>
  <si>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</si>
  <si>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</si>
  <si>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</si>
  <si>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</si>
  <si>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</si>
  <si>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</si>
  <si>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</si>
  <si>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</si>
  <si>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</si>
  <si>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</si>
  <si>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</si>
  <si>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</si>
  <si>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</si>
  <si>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</si>
  <si>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</si>
  <si>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</si>
  <si>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</si>
  <si>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</si>
  <si>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</si>
  <si>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</si>
  <si>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</si>
  <si>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</si>
  <si>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</si>
  <si>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</si>
  <si>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</si>
  <si>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</si>
  <si>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</si>
  <si>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</si>
  <si>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</si>
  <si>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</si>
  <si>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</si>
  <si>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</si>
  <si>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</si>
  <si>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</si>
  <si>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</si>
  <si>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</si>
  <si>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</si>
  <si>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</si>
  <si>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</si>
  <si>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</si>
  <si>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</si>
  <si>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</si>
  <si>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</si>
  <si>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</si>
  <si>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</si>
  <si>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</si>
  <si>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</si>
  <si>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</si>
  <si>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</si>
  <si>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</si>
  <si>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</si>
  <si>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</si>
  <si>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</si>
  <si>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</si>
  <si>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</si>
  <si>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</si>
  <si>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</si>
  <si>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</si>
  <si>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</si>
  <si>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</si>
  <si>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</si>
  <si>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</si>
  <si>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</si>
  <si>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</si>
  <si>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</si>
  <si>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</si>
  <si>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</si>
  <si>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</si>
  <si>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</si>
  <si>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</si>
  <si>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</si>
  <si>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</si>
  <si>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</si>
  <si>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</si>
  <si>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</si>
  <si>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</si>
  <si>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</si>
  <si>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</si>
  <si>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</si>
  <si>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</si>
  <si>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</si>
  <si>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</si>
  <si>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</si>
  <si>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</si>
  <si>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</si>
  <si>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</si>
  <si>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</si>
  <si>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</si>
  <si>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</si>
  <si>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</si>
  <si>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</si>
  <si>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</si>
  <si>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</si>
  <si>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</si>
  <si>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</si>
  <si>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</si>
  <si>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</si>
  <si>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</si>
  <si>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</si>
  <si>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</si>
  <si>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</si>
  <si>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</si>
  <si>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</si>
  <si>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</si>
  <si>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</si>
  <si>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</si>
  <si>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</si>
  <si>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</si>
  <si>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</si>
  <si>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</si>
  <si>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</si>
  <si>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</si>
  <si>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</si>
  <si>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</si>
  <si>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</si>
  <si>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</si>
  <si>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</si>
  <si>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</si>
  <si>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</si>
  <si>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</si>
  <si>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</si>
  <si>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</si>
  <si>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</si>
  <si>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</si>
  <si>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</si>
  <si>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</si>
  <si>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</si>
  <si>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</si>
  <si>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</si>
  <si>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</si>
  <si>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</si>
  <si>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</si>
  <si>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</si>
  <si>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</si>
  <si>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</si>
  <si>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</si>
  <si>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</si>
  <si>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</si>
  <si>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</si>
  <si>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</si>
  <si>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</si>
  <si>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</si>
  <si>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</si>
  <si>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</si>
  <si>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</si>
  <si>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</si>
  <si>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</si>
  <si>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</si>
  <si>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</si>
  <si>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</si>
  <si>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</si>
  <si>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</si>
  <si>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</si>
  <si>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</si>
  <si>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</si>
  <si>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</si>
  <si>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</si>
  <si>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</si>
  <si>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</si>
  <si>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</si>
  <si>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</si>
  <si>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</si>
  <si>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</si>
  <si>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</si>
  <si>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</si>
  <si>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</si>
  <si>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</si>
  <si>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</si>
  <si>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</si>
  <si>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</si>
  <si>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</si>
  <si>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</si>
  <si>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</si>
  <si>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</si>
  <si>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</si>
  <si>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</si>
  <si>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</si>
  <si>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</si>
  <si>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</si>
  <si>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</si>
  <si>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</si>
  <si>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</si>
  <si>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</si>
  <si>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</si>
  <si>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</si>
  <si>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</si>
  <si>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</si>
  <si>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</si>
  <si>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</si>
  <si>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</si>
  <si>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</si>
  <si>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</si>
  <si>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</si>
  <si>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</si>
  <si>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</si>
  <si>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</si>
  <si>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</si>
  <si>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</si>
  <si>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</si>
  <si>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</si>
  <si>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</si>
  <si>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</si>
  <si>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</si>
  <si>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</si>
  <si>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</si>
  <si>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</si>
  <si>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</si>
  <si>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</si>
  <si>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</si>
  <si>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</si>
  <si>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</si>
  <si>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</si>
  <si>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</si>
  <si>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</si>
  <si>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</si>
  <si>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</si>
  <si>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</si>
  <si>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</si>
  <si>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</si>
  <si>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</si>
  <si>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</si>
  <si>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</si>
  <si>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</si>
  <si>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</si>
  <si>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</si>
  <si>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</si>
  <si>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</si>
  <si>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</si>
  <si>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</si>
  <si>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</si>
  <si>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</si>
  <si>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</si>
  <si>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</si>
  <si>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</si>
  <si>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</si>
  <si>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</si>
  <si>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</si>
  <si>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</si>
  <si>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</si>
  <si>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</si>
  <si>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</si>
  <si>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</si>
  <si>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</si>
  <si>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</si>
  <si>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</si>
  <si>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</si>
  <si>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</si>
  <si>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</si>
  <si>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</si>
  <si>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</si>
  <si>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</si>
  <si>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</si>
  <si>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</si>
  <si>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</si>
  <si>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</si>
  <si>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</si>
  <si>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</si>
  <si>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</si>
  <si>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</si>
  <si>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</si>
  <si>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</si>
  <si>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</si>
  <si>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</si>
  <si>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</si>
  <si>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</si>
  <si>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</si>
  <si>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</si>
  <si>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</si>
  <si>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</si>
  <si>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</si>
  <si>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</si>
  <si>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</si>
  <si>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</si>
  <si>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</si>
  <si>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</si>
  <si>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</si>
  <si>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</si>
  <si>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</si>
  <si>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</si>
  <si>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</si>
  <si>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</si>
  <si>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</si>
  <si>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</si>
  <si>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</si>
  <si>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</si>
  <si>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</si>
  <si>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</si>
  <si>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</si>
  <si>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</si>
  <si>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</si>
  <si>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</si>
  <si>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</si>
  <si>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</si>
  <si>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</si>
  <si>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</si>
  <si>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</si>
  <si>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</si>
  <si>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</si>
  <si>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</si>
  <si>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</si>
  <si>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</si>
  <si>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</si>
  <si>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</si>
  <si>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</si>
  <si>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</si>
  <si>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</si>
  <si>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</si>
  <si>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</si>
  <si>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</si>
  <si>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</si>
  <si>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</si>
  <si>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</si>
  <si>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</si>
  <si>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</si>
  <si>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</si>
  <si>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</si>
  <si>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</si>
  <si>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</si>
  <si>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</si>
  <si>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</si>
  <si>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</si>
  <si>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</si>
  <si>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</si>
  <si>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</si>
  <si>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</si>
  <si>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</si>
  <si>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</si>
  <si>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</si>
  <si>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</si>
  <si>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</si>
  <si>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</si>
  <si>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</si>
  <si>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</si>
  <si>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</si>
  <si>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</si>
  <si>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</si>
  <si>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</si>
  <si>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</si>
  <si>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</si>
  <si>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</si>
  <si>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</si>
  <si>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</si>
  <si>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</si>
  <si>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</si>
  <si>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</si>
  <si>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</si>
  <si>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</si>
  <si>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</si>
  <si>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</si>
  <si>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</si>
  <si>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</si>
  <si>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</si>
  <si>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</si>
  <si>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</si>
  <si>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</si>
  <si>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</si>
  <si>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</si>
  <si>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</si>
  <si>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</si>
  <si>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</si>
  <si>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</si>
  <si>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</si>
  <si>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</si>
  <si>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</si>
  <si>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</si>
  <si>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</si>
  <si>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</si>
  <si>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</si>
  <si>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</si>
  <si>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</si>
  <si>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</si>
  <si>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</si>
  <si>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</si>
  <si>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</si>
  <si>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</si>
  <si>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</si>
  <si>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</si>
  <si>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</si>
  <si>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</si>
  <si>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</si>
  <si>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</si>
  <si>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</si>
  <si>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</si>
  <si>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</si>
  <si>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</si>
  <si>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</si>
  <si>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</si>
  <si>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</si>
  <si>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</si>
  <si>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</si>
  <si>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</si>
  <si>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</si>
  <si>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</si>
  <si>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</si>
  <si>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</si>
  <si>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</si>
  <si>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</si>
  <si>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</si>
  <si>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</si>
  <si>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</si>
  <si>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</si>
  <si>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</si>
  <si>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</si>
  <si>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</si>
  <si>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</si>
  <si>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</si>
  <si>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</si>
  <si>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</si>
  <si>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</si>
  <si>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</si>
  <si>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</si>
  <si>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</si>
  <si>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</si>
  <si>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</si>
  <si>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</si>
  <si>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</si>
  <si>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</si>
  <si>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</si>
  <si>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</si>
  <si>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</si>
  <si>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</si>
  <si>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</si>
  <si>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</si>
  <si>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</si>
  <si>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</si>
  <si>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</si>
  <si>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</si>
  <si>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</si>
  <si>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</si>
  <si>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</si>
  <si>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</si>
  <si>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</si>
  <si>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</si>
  <si>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</si>
  <si>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</si>
  <si>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</si>
  <si>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</si>
  <si>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</si>
  <si>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</si>
  <si>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</si>
  <si>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</si>
  <si>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</si>
  <si>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</si>
  <si>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</si>
  <si>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</si>
  <si>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</si>
  <si>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</si>
  <si>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</si>
  <si>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</si>
  <si>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</si>
  <si>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</si>
  <si>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</si>
  <si>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</si>
  <si>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</si>
  <si>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</si>
  <si>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</si>
  <si>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</si>
  <si>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</si>
  <si>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</si>
  <si>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</si>
  <si>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</si>
  <si>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</si>
  <si>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</si>
  <si>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</si>
  <si>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</si>
  <si>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</si>
  <si>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</si>
  <si>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</si>
  <si>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</si>
  <si>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</si>
  <si>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</si>
  <si>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</si>
  <si>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</si>
  <si>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</si>
  <si>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</si>
  <si>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</si>
  <si>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</si>
  <si>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</si>
  <si>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</si>
  <si>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</si>
  <si>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</si>
  <si>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</si>
  <si>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</si>
  <si>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</si>
  <si>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</si>
  <si>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</si>
  <si>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</si>
  <si>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</si>
  <si>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</si>
  <si>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</si>
  <si>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</si>
  <si>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</si>
  <si>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</si>
  <si>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</si>
  <si>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</si>
  <si>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</si>
  <si>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</si>
  <si>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</si>
  <si>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</si>
  <si>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</si>
  <si>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</si>
  <si>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</si>
  <si>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</si>
  <si>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</si>
  <si>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</si>
  <si>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</si>
  <si>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</si>
  <si>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</si>
  <si>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</si>
  <si>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</si>
  <si>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</si>
  <si>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</si>
  <si>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</si>
  <si>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</si>
  <si>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</si>
  <si>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</si>
  <si>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</si>
  <si>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</si>
  <si>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</si>
  <si>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</si>
  <si>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</si>
  <si>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</si>
  <si>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</si>
  <si>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</si>
  <si>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</si>
  <si>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</si>
  <si>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</si>
  <si>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</si>
  <si>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</si>
  <si>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</si>
  <si>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</si>
  <si>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</si>
  <si>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</si>
  <si>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</si>
  <si>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</si>
  <si>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</si>
  <si>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</si>
  <si>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</si>
  <si>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</si>
  <si>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</si>
  <si>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</si>
  <si>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</si>
  <si>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</si>
  <si>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</si>
  <si>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</si>
  <si>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</si>
  <si>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</si>
  <si>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</si>
  <si>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</si>
  <si>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</si>
  <si>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</si>
  <si>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</si>
  <si>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</si>
  <si>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</si>
  <si>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</si>
  <si>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</si>
  <si>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</si>
  <si>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</si>
  <si>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</si>
  <si>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</si>
  <si>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</si>
  <si>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</si>
  <si>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</si>
  <si>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</si>
  <si>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</si>
  <si>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</si>
  <si>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</si>
  <si>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</si>
  <si>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</si>
  <si>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</si>
  <si>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</si>
  <si>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</si>
  <si>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</si>
  <si>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</si>
  <si>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</si>
  <si>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</si>
  <si>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</si>
  <si>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</si>
  <si>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</si>
  <si>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</si>
  <si>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</si>
  <si>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</si>
  <si>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</si>
  <si>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</si>
  <si>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</si>
  <si>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</si>
  <si>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</si>
  <si>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</si>
  <si>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</si>
  <si>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</si>
  <si>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</si>
  <si>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</si>
  <si>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</si>
  <si>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</si>
  <si>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</si>
  <si>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</si>
  <si>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</si>
  <si>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</si>
  <si>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</si>
  <si>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</si>
  <si>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</si>
  <si>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</si>
  <si>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</si>
  <si>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</si>
  <si>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</si>
  <si>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</si>
  <si>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</si>
  <si>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</si>
  <si>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</si>
  <si>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</si>
  <si>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</si>
  <si>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</si>
  <si>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</si>
  <si>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</si>
  <si>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</si>
  <si>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</si>
  <si>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</si>
  <si>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</si>
  <si>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</si>
  <si>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</si>
  <si>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</si>
  <si>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</si>
  <si>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</si>
  <si>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</si>
  <si>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</si>
  <si>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</si>
  <si>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</si>
  <si>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</si>
  <si>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</si>
  <si>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</si>
  <si>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</si>
  <si>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</si>
  <si>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</si>
  <si>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</si>
  <si>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</si>
  <si>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</si>
  <si>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</si>
  <si>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</si>
  <si>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</si>
  <si>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</si>
  <si>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</si>
  <si>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</si>
  <si>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</si>
  <si>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</si>
  <si>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</si>
  <si>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</si>
  <si>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</si>
  <si>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</si>
  <si>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</si>
  <si>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</si>
  <si>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</si>
  <si>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</si>
  <si>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</si>
  <si>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</si>
  <si>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</si>
  <si>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</si>
  <si>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</si>
  <si>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</si>
  <si>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</si>
  <si>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</si>
  <si>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</si>
  <si>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</si>
  <si>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</si>
  <si>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</si>
  <si>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</si>
  <si>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</si>
  <si>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</si>
  <si>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</si>
  <si>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</si>
  <si>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</si>
  <si>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</si>
  <si>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</si>
  <si>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</si>
  <si>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</si>
  <si>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</si>
  <si>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</si>
  <si>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</si>
  <si>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</si>
  <si>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</si>
  <si>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</si>
  <si>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</si>
  <si>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</si>
  <si>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</si>
  <si>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</si>
  <si>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</si>
  <si>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</si>
  <si>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</si>
  <si>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</si>
  <si>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</si>
  <si>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</si>
  <si>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</si>
  <si>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</si>
  <si>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</si>
  <si>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</si>
  <si>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</si>
  <si>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</si>
  <si>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</si>
  <si>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</si>
  <si>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</si>
  <si>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</si>
  <si>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</si>
  <si>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</si>
  <si>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</si>
  <si>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</si>
  <si>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</si>
  <si>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</si>
  <si>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</si>
  <si>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</si>
  <si>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</si>
  <si>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</si>
  <si>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</si>
  <si>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</si>
  <si>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</si>
  <si>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</si>
  <si>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</si>
  <si>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</si>
  <si>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</si>
  <si>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</si>
  <si>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</si>
  <si>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</si>
  <si>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</si>
  <si>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</si>
  <si>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</si>
  <si>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</si>
  <si>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</si>
  <si>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</si>
  <si>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</si>
  <si>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</si>
  <si>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</si>
  <si>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</si>
  <si>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</si>
  <si>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</si>
  <si>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</si>
  <si>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</si>
  <si>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</si>
  <si>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</si>
  <si>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</si>
  <si>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</si>
  <si>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</si>
  <si>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</si>
  <si>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</si>
  <si>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</si>
  <si>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</si>
  <si>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</si>
  <si>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</si>
  <si>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</si>
  <si>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</si>
  <si>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</si>
  <si>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</si>
  <si>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</si>
  <si>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</si>
  <si>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</si>
  <si>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</si>
  <si>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</si>
  <si>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</si>
  <si>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</si>
  <si>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</si>
  <si>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</si>
  <si>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</si>
  <si>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</si>
  <si>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</si>
  <si>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</si>
  <si>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</si>
  <si>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</si>
  <si>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</si>
  <si>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</si>
  <si>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</si>
  <si>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</si>
  <si>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</si>
  <si>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</si>
  <si>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</si>
  <si>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</si>
  <si>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</si>
  <si>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</si>
  <si>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</si>
  <si>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</si>
  <si>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</si>
  <si>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</si>
  <si>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</si>
  <si>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</si>
  <si>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</si>
  <si>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</si>
  <si>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</si>
  <si>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</si>
  <si>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</si>
  <si>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</si>
  <si>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</si>
  <si>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</si>
  <si>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</si>
  <si>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</si>
  <si>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</si>
  <si>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</si>
  <si>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</si>
  <si>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</si>
  <si>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</si>
  <si>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</si>
  <si>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</si>
  <si>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</si>
  <si>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</si>
  <si>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</si>
  <si>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</si>
  <si>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</si>
  <si>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</si>
  <si>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</si>
  <si>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</si>
  <si>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</si>
  <si>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</si>
  <si>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</si>
  <si>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</si>
  <si>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</si>
  <si>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</si>
  <si>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</si>
  <si>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</si>
  <si>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</si>
  <si>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</si>
  <si>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</si>
  <si>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</si>
  <si>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</si>
  <si>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</si>
  <si>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</si>
  <si>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</si>
  <si>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</si>
  <si>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</si>
  <si>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</si>
  <si>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</si>
  <si>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</si>
  <si>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</si>
  <si>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</si>
  <si>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</si>
  <si>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</si>
  <si>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</si>
  <si>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</si>
  <si>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</si>
  <si>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</si>
  <si>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</si>
  <si>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</si>
  <si>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</si>
  <si>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</si>
  <si>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</si>
  <si>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</si>
  <si>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</si>
  <si>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</si>
  <si>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</si>
  <si>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</si>
  <si>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</si>
  <si>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</si>
  <si>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</si>
  <si>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</si>
  <si>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</si>
  <si>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</si>
  <si>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</si>
  <si>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</si>
  <si>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</si>
  <si>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</si>
  <si>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</si>
  <si>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</si>
  <si>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</si>
  <si>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</si>
  <si>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</si>
  <si>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</si>
  <si>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</si>
  <si>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</si>
  <si>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</si>
  <si>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</si>
  <si>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</si>
  <si>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</si>
  <si>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</si>
  <si>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</si>
  <si>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</si>
  <si>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</si>
  <si>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</si>
  <si>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</si>
  <si>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</si>
  <si>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</si>
  <si>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</si>
  <si>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</si>
  <si>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</si>
  <si>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</si>
  <si>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</si>
  <si>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</si>
  <si>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</si>
  <si>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</si>
  <si>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</si>
  <si>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</si>
  <si>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</si>
  <si>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</si>
  <si>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</si>
  <si>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</si>
  <si>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</si>
  <si>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</si>
  <si>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</si>
  <si>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</si>
  <si>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</si>
  <si>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</si>
  <si>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</si>
  <si>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</si>
  <si>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</si>
  <si>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</si>
  <si>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</si>
  <si>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</si>
  <si>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</si>
  <si>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</si>
  <si>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</si>
  <si>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</si>
  <si>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</si>
  <si>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</si>
  <si>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</si>
  <si>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</si>
  <si>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</si>
  <si>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</si>
  <si>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</si>
  <si>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</si>
  <si>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</si>
  <si>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</si>
  <si>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</si>
  <si>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</si>
  <si>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</si>
  <si>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</si>
  <si>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</si>
  <si>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</si>
  <si>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</si>
  <si>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</si>
  <si>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</si>
  <si>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</si>
  <si>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</si>
  <si>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</si>
  <si>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</si>
  <si>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</si>
  <si>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</si>
  <si>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</si>
  <si>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</si>
  <si>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</si>
  <si>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</si>
  <si>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</si>
  <si>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</si>
  <si>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</si>
  <si>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</si>
  <si>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</si>
  <si>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</si>
  <si>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</si>
  <si>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</si>
  <si>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</si>
  <si>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</si>
  <si>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</si>
  <si>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</si>
  <si>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</si>
  <si>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</si>
  <si>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</si>
  <si>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</si>
  <si>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</si>
  <si>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</si>
  <si>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</si>
  <si>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</si>
  <si>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</si>
  <si>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</si>
  <si>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</si>
  <si>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</si>
  <si>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</si>
  <si>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</si>
  <si>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</si>
  <si>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</si>
  <si>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</si>
  <si>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</si>
  <si>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</si>
  <si>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</si>
  <si>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</si>
  <si>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</si>
  <si>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</si>
  <si>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</si>
  <si>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</si>
  <si>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</si>
  <si>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</si>
  <si>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</si>
  <si>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</si>
  <si>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</si>
  <si>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</si>
  <si>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</si>
  <si>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</si>
  <si>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</si>
  <si>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</si>
  <si>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</si>
  <si>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</si>
  <si>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</si>
  <si>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</si>
  <si>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</si>
  <si>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</si>
  <si>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</si>
  <si>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</si>
  <si>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</si>
  <si>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</si>
  <si>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</si>
  <si>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</si>
  <si>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</si>
  <si>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</si>
  <si>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</si>
  <si>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</si>
  <si>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</si>
  <si>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</si>
  <si>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</si>
  <si>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</si>
  <si>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</si>
  <si>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</si>
  <si>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</si>
  <si>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</si>
  <si>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</si>
  <si>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</si>
  <si>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</si>
  <si>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</si>
  <si>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</si>
  <si>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</si>
  <si>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</si>
  <si>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</si>
  <si>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</si>
  <si>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</si>
  <si>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</si>
  <si>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</si>
  <si>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</si>
  <si>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</si>
  <si>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</si>
  <si>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</si>
  <si>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</si>
  <si>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</si>
  <si>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</si>
  <si>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</si>
  <si>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</si>
  <si>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</si>
  <si>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</si>
  <si>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</si>
  <si>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</si>
  <si>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</si>
  <si>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</si>
  <si>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</si>
  <si>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</si>
  <si>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</si>
  <si>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</si>
  <si>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</si>
  <si>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</si>
  <si>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</si>
  <si>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</si>
  <si>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</si>
  <si>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</si>
  <si>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</si>
  <si>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</si>
  <si>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</si>
  <si>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</si>
  <si>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</si>
  <si>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</si>
  <si>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</si>
  <si>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</si>
  <si>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</si>
  <si>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</si>
  <si>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</si>
  <si>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</si>
  <si>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</si>
  <si>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</si>
  <si>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</si>
  <si>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</si>
  <si>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</si>
  <si>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</si>
  <si>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</si>
  <si>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</si>
  <si>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</si>
  <si>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</si>
  <si>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</si>
  <si>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</si>
  <si>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</si>
  <si>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</si>
  <si>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</si>
  <si>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</si>
  <si>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</si>
  <si>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</si>
  <si>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</si>
  <si>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</si>
  <si>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</si>
  <si>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</si>
  <si>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</si>
  <si>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</si>
  <si>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</si>
  <si>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</si>
  <si>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</si>
  <si>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</si>
  <si>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</si>
  <si>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</si>
  <si>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</si>
  <si>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</si>
  <si>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</si>
  <si>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</si>
  <si>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</si>
  <si>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</si>
  <si>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</si>
  <si>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</si>
  <si>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</si>
  <si>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</si>
  <si>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</si>
  <si>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</si>
  <si>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</si>
  <si>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</si>
  <si>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</si>
  <si>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</si>
  <si>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</si>
  <si>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</si>
  <si>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</si>
  <si>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</si>
  <si>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</si>
  <si>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</si>
  <si>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</si>
  <si>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</si>
  <si>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</si>
  <si>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</si>
  <si>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</si>
  <si>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</si>
  <si>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</si>
  <si>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</si>
  <si>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</si>
  <si>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</si>
  <si>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</si>
  <si>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</si>
  <si>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</si>
  <si>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</si>
  <si>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</si>
  <si>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</si>
  <si>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</si>
  <si>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</si>
  <si>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</si>
  <si>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</si>
  <si>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</si>
  <si>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</si>
  <si>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</si>
  <si>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</si>
  <si>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</si>
  <si>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</si>
  <si>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</si>
  <si>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</si>
  <si>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</si>
  <si>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</si>
  <si>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</si>
  <si>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</si>
  <si>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</si>
  <si>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</si>
  <si>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</si>
  <si>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</si>
  <si>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</si>
  <si>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</si>
  <si>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</si>
  <si>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</si>
  <si>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</si>
  <si>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</si>
  <si>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</si>
  <si>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</si>
  <si>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</si>
  <si>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</si>
  <si>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</si>
  <si>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</si>
  <si>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</si>
  <si>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</si>
  <si>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</si>
  <si>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</si>
  <si>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</si>
  <si>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</si>
  <si>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</si>
  <si>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</si>
  <si>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</si>
  <si>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</si>
  <si>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</si>
  <si>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</si>
  <si>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</si>
  <si>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</si>
  <si>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</si>
  <si>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</si>
  <si>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</si>
  <si>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</si>
  <si>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</si>
  <si>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</si>
  <si>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</si>
  <si>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</si>
  <si>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</si>
  <si>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</si>
  <si>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</si>
  <si>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</si>
  <si>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</si>
  <si>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</si>
  <si>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</si>
  <si>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</si>
  <si>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</si>
  <si>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</si>
  <si>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</si>
  <si>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</si>
  <si>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</si>
  <si>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</si>
  <si>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</si>
  <si>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</si>
  <si>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</si>
  <si>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</si>
  <si>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</si>
  <si>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</si>
  <si>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</si>
  <si>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</si>
  <si>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</si>
  <si>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</si>
  <si>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</si>
  <si>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</si>
  <si>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</si>
  <si>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</si>
  <si>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</si>
  <si>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</si>
  <si>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</si>
  <si>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</si>
  <si>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</si>
  <si>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</si>
  <si>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</si>
  <si>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</si>
  <si>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</si>
  <si>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</si>
  <si>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</si>
  <si>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</si>
  <si>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</si>
  <si>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</si>
  <si>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</si>
  <si>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</si>
  <si>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</si>
  <si>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</si>
  <si>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</si>
  <si>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</si>
  <si>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</si>
  <si>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</si>
  <si>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</si>
  <si>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</si>
  <si>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</si>
  <si>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</si>
  <si>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</si>
  <si>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</si>
  <si>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</si>
  <si>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</si>
  <si>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</si>
  <si>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</si>
  <si>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</si>
  <si>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</si>
  <si>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</si>
  <si>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</si>
  <si>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</si>
  <si>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</si>
  <si>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</si>
  <si>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</si>
  <si>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</si>
  <si>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</si>
  <si>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</si>
  <si>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</si>
  <si>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</si>
  <si>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</si>
  <si>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</si>
  <si>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</si>
  <si>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</si>
  <si>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</si>
  <si>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</si>
  <si>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</si>
  <si>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</si>
  <si>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</si>
  <si>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</si>
  <si>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</si>
  <si>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</si>
  <si>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</si>
  <si>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</si>
  <si>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</si>
  <si>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</si>
  <si>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</si>
  <si>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</si>
  <si>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</si>
  <si>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</si>
  <si>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</si>
  <si>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</si>
  <si>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</si>
  <si>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</si>
  <si>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</si>
  <si>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</si>
  <si>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</si>
  <si>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</si>
  <si>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</si>
  <si>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</si>
  <si>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</si>
  <si>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</si>
  <si>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</si>
  <si>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</si>
  <si>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</si>
  <si>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</si>
  <si>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</si>
  <si>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</si>
  <si>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</si>
  <si>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</si>
  <si>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</si>
  <si>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</si>
  <si>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</si>
  <si>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</si>
  <si>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</si>
  <si>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</si>
  <si>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</si>
  <si>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</si>
  <si>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</si>
  <si>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</si>
  <si>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</si>
  <si>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</si>
  <si>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</si>
  <si>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</si>
  <si>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</si>
  <si>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</si>
  <si>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</si>
  <si>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</si>
  <si>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</si>
  <si>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</si>
  <si>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</si>
  <si>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</si>
  <si>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</si>
  <si>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</si>
  <si>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</si>
  <si>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</si>
  <si>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</si>
  <si>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</si>
  <si>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</si>
  <si>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</si>
  <si>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</si>
  <si>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</si>
  <si>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</si>
  <si>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</si>
  <si>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</si>
  <si>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</si>
  <si>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</si>
  <si>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</si>
  <si>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</si>
  <si>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</si>
  <si>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</si>
  <si>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</si>
  <si>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</si>
  <si>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</si>
  <si>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</si>
  <si>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</si>
  <si>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</si>
  <si>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</si>
  <si>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</si>
  <si>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</si>
  <si>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</si>
  <si>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</si>
  <si>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</si>
  <si>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</si>
  <si>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</si>
  <si>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</si>
  <si>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</si>
  <si>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</si>
  <si>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</si>
  <si>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</si>
  <si>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</si>
  <si>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</si>
  <si>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</si>
  <si>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</si>
  <si>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</si>
  <si>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</si>
  <si>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</si>
  <si>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</si>
  <si>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</si>
  <si>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</si>
  <si>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</si>
  <si>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</si>
  <si>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</si>
  <si>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</si>
  <si>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</si>
  <si>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</si>
  <si>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</si>
  <si>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</si>
  <si>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</si>
  <si>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</si>
  <si>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</si>
  <si>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</si>
  <si>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</si>
  <si>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</si>
  <si>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</si>
  <si>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</si>
  <si>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</si>
  <si>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</si>
  <si>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</si>
  <si>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</si>
  <si>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</si>
  <si>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</si>
  <si>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</si>
  <si>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</si>
  <si>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</si>
  <si>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</si>
  <si>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</si>
  <si>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</si>
  <si>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</si>
  <si>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</si>
  <si>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</si>
  <si>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</si>
  <si>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</si>
  <si>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</si>
  <si>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</si>
  <si>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</si>
  <si>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</si>
  <si>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</si>
  <si>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</si>
  <si>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</si>
  <si>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</si>
  <si>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</si>
  <si>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</si>
  <si>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</si>
  <si>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</si>
  <si>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</si>
  <si>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</si>
  <si>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</si>
  <si>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</si>
  <si>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</si>
  <si>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</si>
  <si>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</si>
  <si>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</si>
  <si>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</si>
  <si>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</si>
  <si>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</si>
  <si>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</si>
  <si>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</si>
  <si>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</si>
  <si>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</si>
  <si>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</si>
  <si>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</si>
  <si>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</si>
  <si>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</si>
  <si>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</si>
  <si>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</si>
  <si>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</si>
  <si>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</si>
  <si>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</si>
  <si>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</si>
  <si>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</si>
  <si>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</si>
  <si>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</si>
  <si>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</si>
  <si>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</si>
  <si>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</si>
  <si>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</si>
  <si>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</si>
  <si>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</si>
  <si>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</si>
  <si>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</si>
  <si>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</si>
  <si>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</si>
  <si>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</si>
  <si>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</si>
  <si>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</si>
  <si>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</si>
  <si>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</si>
  <si>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</si>
  <si>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</si>
  <si>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</si>
  <si>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</si>
  <si>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</si>
  <si>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</si>
  <si>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</si>
  <si>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</si>
  <si>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</si>
  <si>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</si>
  <si>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</si>
  <si>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</si>
  <si>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</si>
  <si>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</si>
  <si>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</si>
  <si>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</si>
  <si>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</si>
  <si>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</si>
  <si>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</si>
  <si>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</si>
  <si>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</si>
  <si>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</si>
  <si>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</si>
  <si>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</si>
  <si>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</si>
  <si>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</si>
  <si>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</si>
  <si>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</si>
  <si>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</si>
  <si>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</si>
  <si>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</si>
  <si>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</si>
  <si>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</si>
  <si>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</si>
  <si>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</si>
  <si>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</si>
  <si>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</si>
  <si>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</si>
  <si>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</si>
  <si>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</si>
  <si>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</si>
  <si>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</si>
  <si>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</si>
  <si>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</si>
  <si>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</si>
  <si>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</si>
  <si>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</si>
  <si>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</si>
  <si>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</si>
  <si>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</si>
  <si>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</si>
  <si>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</si>
  <si>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</si>
  <si>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</si>
  <si>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</si>
  <si>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</si>
  <si>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</si>
  <si>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</si>
  <si>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</si>
  <si>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</si>
  <si>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</si>
  <si>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</si>
  <si>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</si>
  <si>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</si>
  <si>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</si>
  <si>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</si>
  <si>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</si>
  <si>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</si>
  <si>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</si>
  <si>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</si>
  <si>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</si>
  <si>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</si>
  <si>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</si>
  <si>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</si>
  <si>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</si>
  <si>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</si>
  <si>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</si>
  <si>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</si>
  <si>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</si>
  <si>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</si>
  <si>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</si>
  <si>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</si>
  <si>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</si>
  <si>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</si>
  <si>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</si>
  <si>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</si>
  <si>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</si>
  <si>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</si>
  <si>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</si>
  <si>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</si>
  <si>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</si>
  <si>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</si>
  <si>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</si>
  <si>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</si>
  <si>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</si>
  <si>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</si>
  <si>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</si>
  <si>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</si>
  <si>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</si>
  <si>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</si>
  <si>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</si>
  <si>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</si>
  <si>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</si>
  <si>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</si>
  <si>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</si>
  <si>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</si>
  <si>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</si>
  <si>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</si>
  <si>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</si>
  <si>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</si>
  <si>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</si>
  <si>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</si>
  <si>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</si>
  <si>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</si>
  <si>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</si>
  <si>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</si>
  <si>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</si>
  <si>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</si>
  <si>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</si>
  <si>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</si>
  <si>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</si>
  <si>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</si>
  <si>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</si>
  <si>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</si>
  <si>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</si>
  <si>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</si>
  <si>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</si>
  <si>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</si>
  <si>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</si>
  <si>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</si>
  <si>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</si>
  <si>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</si>
  <si>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</si>
  <si>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</si>
  <si>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</si>
  <si>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</si>
  <si>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</si>
  <si>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</si>
  <si>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</si>
  <si>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</si>
  <si>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</si>
  <si>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</si>
  <si>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</si>
  <si>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</si>
  <si>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</si>
  <si>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</si>
  <si>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</si>
  <si>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</si>
  <si>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</si>
  <si>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</si>
  <si>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</si>
  <si>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</si>
  <si>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</si>
  <si>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</si>
  <si>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</si>
  <si>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</si>
  <si>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</si>
  <si>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</si>
  <si>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</si>
  <si>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</si>
  <si>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</si>
  <si>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</si>
  <si>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</si>
  <si>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</si>
  <si>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</si>
  <si>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</si>
  <si>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</si>
  <si>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</si>
  <si>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</si>
  <si>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</si>
  <si>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</si>
  <si>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</si>
  <si>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</si>
  <si>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</si>
  <si>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</si>
  <si>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</si>
  <si>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</si>
  <si>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</si>
  <si>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</si>
  <si>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</si>
  <si>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</si>
  <si>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</si>
  <si>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</si>
  <si>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</si>
  <si>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</si>
  <si>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</si>
  <si>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</si>
  <si>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</si>
  <si>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</si>
  <si>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</si>
  <si>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</si>
  <si>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</si>
  <si>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</si>
  <si>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</si>
  <si>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</si>
  <si>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</si>
  <si>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</si>
  <si>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</si>
  <si>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</si>
  <si>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</si>
  <si>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</si>
  <si>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</si>
  <si>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</si>
  <si>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</si>
  <si>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</si>
  <si>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</si>
  <si>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</si>
  <si>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</si>
  <si>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</si>
  <si>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</si>
  <si>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</si>
  <si>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</si>
  <si>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</si>
  <si>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</si>
  <si>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</si>
  <si>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</si>
  <si>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</si>
  <si>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</si>
  <si>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</si>
  <si>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</si>
  <si>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</si>
  <si>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</si>
  <si>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</si>
  <si>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</si>
  <si>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</si>
  <si>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</si>
  <si>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</si>
  <si>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</si>
  <si>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</si>
  <si>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</si>
  <si>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</si>
  <si>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</si>
  <si>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</si>
  <si>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</si>
  <si>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</si>
  <si>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</si>
  <si>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</si>
  <si>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</si>
  <si>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</si>
  <si>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</si>
  <si>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</si>
  <si>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</si>
  <si>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</si>
  <si>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</si>
  <si>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</si>
  <si>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</si>
  <si>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</si>
  <si>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</si>
  <si>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</si>
  <si>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</si>
  <si>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</si>
  <si>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</si>
  <si>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</si>
  <si>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</si>
  <si>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</si>
  <si>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</si>
  <si>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</si>
  <si>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</si>
  <si>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</si>
  <si>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</si>
  <si>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</si>
  <si>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</si>
  <si>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</si>
  <si>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</si>
  <si>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</si>
  <si>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</si>
  <si>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</si>
  <si>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</si>
  <si>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</si>
  <si>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</si>
  <si>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</si>
  <si>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</si>
  <si>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</si>
  <si>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</si>
  <si>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</si>
  <si>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</si>
  <si>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</si>
  <si>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</si>
  <si>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</si>
  <si>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</si>
  <si>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</si>
  <si>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</si>
  <si>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</si>
  <si>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</si>
  <si>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</si>
  <si>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</si>
  <si>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</si>
  <si>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</si>
  <si>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</si>
  <si>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</si>
  <si>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</si>
  <si>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</si>
  <si>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</si>
  <si>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</si>
  <si>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</si>
  <si>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</si>
  <si>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</si>
  <si>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</si>
  <si>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</si>
  <si>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</si>
  <si>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</si>
  <si>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</si>
  <si>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</si>
  <si>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</si>
  <si>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</si>
  <si>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</si>
  <si>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</si>
  <si>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</si>
  <si>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</si>
  <si>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</si>
  <si>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</si>
  <si>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</si>
  <si>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</si>
  <si>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</si>
  <si>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</si>
  <si>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</si>
  <si>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</si>
  <si>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</si>
  <si>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</si>
  <si>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</si>
  <si>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</si>
  <si>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</si>
  <si>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</si>
  <si>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</si>
  <si>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</si>
  <si>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</si>
  <si>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</si>
  <si>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</si>
  <si>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</si>
  <si>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</si>
  <si>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</si>
  <si>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</si>
  <si>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</si>
  <si>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</si>
  <si>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</si>
  <si>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</si>
  <si>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</si>
  <si>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</si>
  <si>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</si>
  <si>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</si>
  <si>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</si>
  <si>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</si>
  <si>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</si>
  <si>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</si>
  <si>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</si>
  <si>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</si>
  <si>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</si>
  <si>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</si>
  <si>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</si>
  <si>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</si>
  <si>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</si>
  <si>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</si>
  <si>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</si>
  <si>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</si>
  <si>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</si>
  <si>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</si>
  <si>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</si>
  <si>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</si>
  <si>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</si>
  <si>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</si>
  <si>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</si>
  <si>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</si>
  <si>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</si>
  <si>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</si>
  <si>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</si>
  <si>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</si>
  <si>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</si>
  <si>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</si>
  <si>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</si>
  <si>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</si>
  <si>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</si>
  <si>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</si>
  <si>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</si>
  <si>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</si>
  <si>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</si>
  <si>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</si>
  <si>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</si>
  <si>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</si>
  <si>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</si>
  <si>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</si>
  <si>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</si>
  <si>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</si>
  <si>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</si>
  <si>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</si>
  <si>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</si>
  <si>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</si>
  <si>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</si>
  <si>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</si>
  <si>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</si>
  <si>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</si>
  <si>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</si>
  <si>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</si>
  <si>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</si>
  <si>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</si>
  <si>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</si>
  <si>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</si>
  <si>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</si>
  <si>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</si>
  <si>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</si>
  <si>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</si>
  <si>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</si>
  <si>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</si>
  <si>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</si>
  <si>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</si>
  <si>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</si>
  <si>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</si>
  <si>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</si>
  <si>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</si>
  <si>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</si>
  <si>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</si>
  <si>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</si>
  <si>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</si>
  <si>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</si>
  <si>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</si>
  <si>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</si>
  <si>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</si>
  <si>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</si>
  <si>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</si>
  <si>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</si>
  <si>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</si>
  <si>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</si>
  <si>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</si>
  <si>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</si>
  <si>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</si>
  <si>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</si>
  <si>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</si>
  <si>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</si>
  <si>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</si>
  <si>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</si>
  <si>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</si>
  <si>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</si>
  <si>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</si>
  <si>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</si>
  <si>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</si>
  <si>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</si>
  <si>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</si>
  <si>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</si>
  <si>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</si>
  <si>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</si>
  <si>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</si>
  <si>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</si>
  <si>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</si>
  <si>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</si>
  <si>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</si>
  <si>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</si>
  <si>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</si>
  <si>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</si>
  <si>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</si>
  <si>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</si>
  <si>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</si>
  <si>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</si>
  <si>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</si>
  <si>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</si>
  <si>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</si>
  <si>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</si>
  <si>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</si>
  <si>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</si>
  <si>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</si>
  <si>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</si>
  <si>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</si>
  <si>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</si>
  <si>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</si>
  <si>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</si>
  <si>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</si>
  <si>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</si>
  <si>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</si>
  <si>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</si>
  <si>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</si>
  <si>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</si>
  <si>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</si>
  <si>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</si>
  <si>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</si>
  <si>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</si>
  <si>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</si>
  <si>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</si>
  <si>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</si>
  <si>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</si>
  <si>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</si>
  <si>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</si>
  <si>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</si>
  <si>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</si>
  <si>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</si>
  <si>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</si>
  <si>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</si>
  <si>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</si>
  <si>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</si>
  <si>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</si>
  <si>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</si>
  <si>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</si>
  <si>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</si>
  <si>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</si>
  <si>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</si>
  <si>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</si>
  <si>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</si>
  <si>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</si>
  <si>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</si>
  <si>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</si>
  <si>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</si>
  <si>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</si>
  <si>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</si>
  <si>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</si>
  <si>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</si>
  <si>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</si>
  <si>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</si>
  <si>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</si>
  <si>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</si>
  <si>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</si>
  <si>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</si>
  <si>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</si>
  <si>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</si>
  <si>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</si>
  <si>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</si>
  <si>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</si>
  <si>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</si>
  <si>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</si>
  <si>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</si>
  <si>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</si>
  <si>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</si>
  <si>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</si>
  <si>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</si>
  <si>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</si>
  <si>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</si>
  <si>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</si>
  <si>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</si>
  <si>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</si>
  <si>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</si>
  <si>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</si>
  <si>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</si>
  <si>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</si>
  <si>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</si>
  <si>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</si>
  <si>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</si>
  <si>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</si>
  <si>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</si>
  <si>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</si>
  <si>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</si>
  <si>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</si>
  <si>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</si>
  <si>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</si>
  <si>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</si>
  <si>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</si>
  <si>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</si>
  <si>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</si>
  <si>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</si>
  <si>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</si>
  <si>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</si>
  <si>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</si>
  <si>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</si>
  <si>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</si>
  <si>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</si>
  <si>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</si>
  <si>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</si>
  <si>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</si>
  <si>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</si>
  <si>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</si>
  <si>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</si>
  <si>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</si>
  <si>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</si>
  <si>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</si>
  <si>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</si>
  <si>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</si>
  <si>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</si>
  <si>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</si>
  <si>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</si>
  <si>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</si>
  <si>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</si>
  <si>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</si>
  <si>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</si>
  <si>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</si>
  <si>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</si>
  <si>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</si>
  <si>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</si>
  <si>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</si>
  <si>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</si>
  <si>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</si>
  <si>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</si>
  <si>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</si>
  <si>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</si>
  <si>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</si>
  <si>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</si>
  <si>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</si>
  <si>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</si>
  <si>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</si>
  <si>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</si>
  <si>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</si>
  <si>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</si>
  <si>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</si>
  <si>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</si>
  <si>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</si>
  <si>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</si>
  <si>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</si>
  <si>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</si>
  <si>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</si>
  <si>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</si>
  <si>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</si>
  <si>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</si>
  <si>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</si>
  <si>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</si>
  <si>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</si>
  <si>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</si>
  <si>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</si>
  <si>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</si>
  <si>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</si>
  <si>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</si>
  <si>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</si>
  <si>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</si>
  <si>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</si>
  <si>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</si>
  <si>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</si>
  <si>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</si>
  <si>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</si>
  <si>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</si>
  <si>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</si>
  <si>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</si>
  <si>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</si>
  <si>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</si>
  <si>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</si>
  <si>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</si>
  <si>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</si>
  <si>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</si>
  <si>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</si>
  <si>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</si>
  <si>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</si>
  <si>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</si>
  <si>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</si>
  <si>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</si>
  <si>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</si>
  <si>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</si>
  <si>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</si>
  <si>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</si>
  <si>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</si>
  <si>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</si>
  <si>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</si>
  <si>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</si>
  <si>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</si>
  <si>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</si>
  <si>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</si>
  <si>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</si>
  <si>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</si>
  <si>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</si>
  <si>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</si>
  <si>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</si>
  <si>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</si>
  <si>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</si>
  <si>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</si>
  <si>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</si>
  <si>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</si>
  <si>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</si>
  <si>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</si>
  <si>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</si>
  <si>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</si>
  <si>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</si>
  <si>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</si>
  <si>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</si>
  <si>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</si>
  <si>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</si>
  <si>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</si>
  <si>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</si>
  <si>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</si>
  <si>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</si>
  <si>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</si>
  <si>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</si>
  <si>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</si>
  <si>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</si>
  <si>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</si>
  <si>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</si>
  <si>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</si>
  <si>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</si>
  <si>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</si>
  <si>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</si>
  <si>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</si>
  <si>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</si>
  <si>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</si>
  <si>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</si>
  <si>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</si>
  <si>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</si>
  <si>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</si>
  <si>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</si>
  <si>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</si>
  <si>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</si>
  <si>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</si>
  <si>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</si>
  <si>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</si>
  <si>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</si>
  <si>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</si>
  <si>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</si>
  <si>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</si>
  <si>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</si>
  <si>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</si>
  <si>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</si>
  <si>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</si>
  <si>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</si>
  <si>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</si>
  <si>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</si>
  <si>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</si>
  <si>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</si>
  <si>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</si>
  <si>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</si>
  <si>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</si>
  <si>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</si>
  <si>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</si>
  <si>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</si>
  <si>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</si>
  <si>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</si>
  <si>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</si>
  <si>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</si>
  <si>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</si>
  <si>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</si>
  <si>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</si>
  <si>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</si>
  <si>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</si>
  <si>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</si>
  <si>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</si>
  <si>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</si>
  <si>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</si>
  <si>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</si>
  <si>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</si>
  <si>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</si>
  <si>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</si>
  <si>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</si>
  <si>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</si>
  <si>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</si>
  <si>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</si>
  <si>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</si>
  <si>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</si>
  <si>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</si>
  <si>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</si>
  <si>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</si>
  <si>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</si>
  <si>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</si>
  <si>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</si>
  <si>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</si>
  <si>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</si>
  <si>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</si>
  <si>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</si>
  <si>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</si>
  <si>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</si>
  <si>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</si>
  <si>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</si>
  <si>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</si>
  <si>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</si>
  <si>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</si>
  <si>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</si>
  <si>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</si>
  <si>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</si>
  <si>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</si>
  <si>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</si>
  <si>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</si>
  <si>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</si>
  <si>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</si>
  <si>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</si>
  <si>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</si>
  <si>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</si>
  <si>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</si>
  <si>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</si>
  <si>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</si>
  <si>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</si>
  <si>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</si>
  <si>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</si>
  <si>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</si>
  <si>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</si>
  <si>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</si>
  <si>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</si>
  <si>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</si>
  <si>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</si>
  <si>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</si>
  <si>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</si>
  <si>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</si>
  <si>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</si>
  <si>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</si>
  <si>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</si>
  <si>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</si>
  <si>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</si>
  <si>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</si>
  <si>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</si>
  <si>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</si>
  <si>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</si>
  <si>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</si>
  <si>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</si>
  <si>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</si>
  <si>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</si>
  <si>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</si>
  <si>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</si>
  <si>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</si>
  <si>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</si>
  <si>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</si>
  <si>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</si>
  <si>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</si>
  <si>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</si>
  <si>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</si>
  <si>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</si>
  <si>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</si>
  <si>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</si>
  <si>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</si>
  <si>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</si>
  <si>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</si>
  <si>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</si>
  <si>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</si>
  <si>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</si>
  <si>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</si>
  <si>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</si>
  <si>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</si>
  <si>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</si>
  <si>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</si>
  <si>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</si>
  <si>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</si>
  <si>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</si>
  <si>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</si>
  <si>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</si>
  <si>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</si>
  <si>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</si>
  <si>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</si>
  <si>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</si>
  <si>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</si>
  <si>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</si>
  <si>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</si>
  <si>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</si>
  <si>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</si>
  <si>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</si>
  <si>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</si>
  <si>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</si>
  <si>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</si>
  <si>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</si>
  <si>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</si>
  <si>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</si>
  <si>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</si>
  <si>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</si>
  <si>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</si>
  <si>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</si>
  <si>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</si>
  <si>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</si>
  <si>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</si>
  <si>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</si>
  <si>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</si>
  <si>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</si>
  <si>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</si>
  <si>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</si>
  <si>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</si>
  <si>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</si>
  <si>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</si>
  <si>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</si>
  <si>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</si>
  <si>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</si>
  <si>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</si>
  <si>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</si>
  <si>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</si>
  <si>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</si>
  <si>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</si>
  <si>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</si>
  <si>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</si>
  <si>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</si>
  <si>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</si>
  <si>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</si>
  <si>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</si>
  <si>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</si>
  <si>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</si>
  <si>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</si>
  <si>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</si>
  <si>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</si>
  <si>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</si>
  <si>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</si>
  <si>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</si>
  <si>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</si>
  <si>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</si>
  <si>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</si>
  <si>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</si>
  <si>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</si>
  <si>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</si>
  <si>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</si>
  <si>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</si>
  <si>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</si>
  <si>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</si>
  <si>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</si>
  <si>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</si>
  <si>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</si>
  <si>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</si>
  <si>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</si>
  <si>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</si>
  <si>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</si>
  <si>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</si>
  <si>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</si>
  <si>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</si>
  <si>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</si>
  <si>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</si>
  <si>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</si>
  <si>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</si>
  <si>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</si>
  <si>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</si>
  <si>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</si>
  <si>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</si>
  <si>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</si>
  <si>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</si>
  <si>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</si>
  <si>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</si>
  <si>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</si>
  <si>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</si>
  <si>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</si>
  <si>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</si>
  <si>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</si>
  <si>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</si>
  <si>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</si>
  <si>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</si>
  <si>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</si>
  <si>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</si>
  <si>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</si>
  <si>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</si>
  <si>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</si>
  <si>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</si>
  <si>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</si>
  <si>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</si>
  <si>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</si>
  <si>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</si>
  <si>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</si>
  <si>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</si>
  <si>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</si>
  <si>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</si>
  <si>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</si>
  <si>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</si>
  <si>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</si>
  <si>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</si>
  <si>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</si>
  <si>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</si>
  <si>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</si>
  <si>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</si>
  <si>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</si>
  <si>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</si>
  <si>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</si>
  <si>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</si>
  <si>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</si>
  <si>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</si>
  <si>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</si>
  <si>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</si>
  <si>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</si>
  <si>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</si>
  <si>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</si>
  <si>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</si>
  <si>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</si>
  <si>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</si>
  <si>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</si>
  <si>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</si>
  <si>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</si>
  <si>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</si>
  <si>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</si>
  <si>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</si>
  <si>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</si>
  <si>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</si>
  <si>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</si>
  <si>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</si>
  <si>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</si>
  <si>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</si>
  <si>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</si>
  <si>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</si>
  <si>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</si>
  <si>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</si>
  <si>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</si>
  <si>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</si>
  <si>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</si>
  <si>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</si>
  <si>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</si>
  <si>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</si>
  <si>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</si>
  <si>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</si>
  <si>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</si>
  <si>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</si>
  <si>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</si>
  <si>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</si>
  <si>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</si>
  <si>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</si>
  <si>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</si>
  <si>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</si>
  <si>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</si>
  <si>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</si>
  <si>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</si>
  <si>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</si>
  <si>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</si>
  <si>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</si>
  <si>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</si>
  <si>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</si>
  <si>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</si>
  <si>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</si>
  <si>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</si>
  <si>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</si>
  <si>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</si>
  <si>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</si>
  <si>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</si>
  <si>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</si>
  <si>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</si>
  <si>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</si>
  <si>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</si>
  <si>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</si>
  <si>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</si>
  <si>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</si>
  <si>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</si>
  <si>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</si>
  <si>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</si>
  <si>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</si>
  <si>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</si>
  <si>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</si>
  <si>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</si>
  <si>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</si>
  <si>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</si>
  <si>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</si>
  <si>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</si>
  <si>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</si>
  <si>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</si>
  <si>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</si>
  <si>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</si>
  <si>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</si>
  <si>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</si>
  <si>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</si>
  <si>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</si>
  <si>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</si>
  <si>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</si>
  <si>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</si>
  <si>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</si>
  <si>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</si>
  <si>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</si>
  <si>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</si>
  <si>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</si>
  <si>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</si>
  <si>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</si>
  <si>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</si>
  <si>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</si>
  <si>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</si>
  <si>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</si>
  <si>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</si>
  <si>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</si>
  <si>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</si>
  <si>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</si>
  <si>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</si>
  <si>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</si>
  <si>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</si>
  <si>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</si>
  <si>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</si>
  <si>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</si>
  <si>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</si>
  <si>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</si>
  <si>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</si>
  <si>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</si>
  <si>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</si>
  <si>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</si>
  <si>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</si>
  <si>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</si>
  <si>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</si>
  <si>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</si>
  <si>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</si>
  <si>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</si>
  <si>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</si>
  <si>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</si>
  <si>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</si>
  <si>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</si>
  <si>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</si>
  <si>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</si>
  <si>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</si>
  <si>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</si>
  <si>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</si>
  <si>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</si>
  <si>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</si>
  <si>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</si>
  <si>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</si>
  <si>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</si>
  <si>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</si>
  <si>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</si>
  <si>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</si>
  <si>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</si>
  <si>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</si>
  <si>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</si>
  <si>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</si>
  <si>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</si>
  <si>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</si>
  <si>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</si>
  <si>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</si>
  <si>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</si>
  <si>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</si>
  <si>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</si>
  <si>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</si>
  <si>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</si>
  <si>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</si>
  <si>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</si>
  <si>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</si>
  <si>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</si>
  <si>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</si>
  <si>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</si>
  <si>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</si>
  <si>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</si>
  <si>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</si>
  <si>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</si>
  <si>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</si>
  <si>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</si>
  <si>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</si>
  <si>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</si>
  <si>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</si>
  <si>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</si>
  <si>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</si>
  <si>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</si>
  <si>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</si>
  <si>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</si>
  <si>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</si>
  <si>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</si>
  <si>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</si>
  <si>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</si>
  <si>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</si>
  <si>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</si>
  <si>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</si>
  <si>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</si>
  <si>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</si>
  <si>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</si>
  <si>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</si>
  <si>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</si>
  <si>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</si>
  <si>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</si>
  <si>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</si>
  <si>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</si>
  <si>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</si>
  <si>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</si>
  <si>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</si>
  <si>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</si>
  <si>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</si>
  <si>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</si>
  <si>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</si>
  <si>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</si>
  <si>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</si>
  <si>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</si>
  <si>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</si>
  <si>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</si>
  <si>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</si>
  <si>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</si>
  <si>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</si>
  <si>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</si>
  <si>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</si>
  <si>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</si>
  <si>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</si>
  <si>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</si>
  <si>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</si>
  <si>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</si>
  <si>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</si>
  <si>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</si>
  <si>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</si>
  <si>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</si>
  <si>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</si>
  <si>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</si>
  <si>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</si>
  <si>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</si>
  <si>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</si>
  <si>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</si>
  <si>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</si>
  <si>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</si>
  <si>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</si>
  <si>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</si>
  <si>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</si>
  <si>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</si>
  <si>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</si>
  <si>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</si>
  <si>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</si>
  <si>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</si>
  <si>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</si>
  <si>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</si>
  <si>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</si>
  <si>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</si>
  <si>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</si>
  <si>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</si>
  <si>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</si>
  <si>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</si>
  <si>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</si>
  <si>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</si>
  <si>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</si>
  <si>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</si>
  <si>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</si>
  <si>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</si>
  <si>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</si>
  <si>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</si>
  <si>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</si>
  <si>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</si>
  <si>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</si>
  <si>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</si>
  <si>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</si>
  <si>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</si>
  <si>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</si>
  <si>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</si>
  <si>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</si>
  <si>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</si>
  <si>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</si>
  <si>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</si>
  <si>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</si>
  <si>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</si>
  <si>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</si>
  <si>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</si>
  <si>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</si>
  <si>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</si>
  <si>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</si>
  <si>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</si>
  <si>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</si>
  <si>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</si>
  <si>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</si>
  <si>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</si>
  <si>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</si>
  <si>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</si>
  <si>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</si>
  <si>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</si>
  <si>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</si>
  <si>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</si>
  <si>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</si>
  <si>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</si>
  <si>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</si>
  <si>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</si>
  <si>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</si>
  <si>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</si>
  <si>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</si>
  <si>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</si>
  <si>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</si>
  <si>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</si>
  <si>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</si>
  <si>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</si>
  <si>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</si>
  <si>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</si>
  <si>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</si>
  <si>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</si>
  <si>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</si>
  <si>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</si>
  <si>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</si>
  <si>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</si>
  <si>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</si>
  <si>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</si>
  <si>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</si>
  <si>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</si>
  <si>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</si>
  <si>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</si>
  <si>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</si>
  <si>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</si>
  <si>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</si>
  <si>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</si>
  <si>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</si>
  <si>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</si>
  <si>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</si>
  <si>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</si>
  <si>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</si>
  <si>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</si>
  <si>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</si>
  <si>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</si>
  <si>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</si>
  <si>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</si>
  <si>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</si>
  <si>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</si>
  <si>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</si>
  <si>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</si>
  <si>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</si>
  <si>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</si>
  <si>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</si>
  <si>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</si>
  <si>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</si>
  <si>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</si>
  <si>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</si>
  <si>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</si>
  <si>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</si>
  <si>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</si>
  <si>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</si>
  <si>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</si>
  <si>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</si>
  <si>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</si>
  <si>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</si>
  <si>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</si>
  <si>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</si>
  <si>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</si>
  <si>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</si>
  <si>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</si>
  <si>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</si>
  <si>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</si>
  <si>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</si>
  <si>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</si>
  <si>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</si>
  <si>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</si>
  <si>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</si>
  <si>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</si>
  <si>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</si>
  <si>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</si>
  <si>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</si>
  <si>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</si>
  <si>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</si>
  <si>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</si>
  <si>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</si>
  <si>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</si>
  <si>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</si>
  <si>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</si>
  <si>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</si>
  <si>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</si>
  <si>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</si>
  <si>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</si>
  <si>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</si>
  <si>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</si>
  <si>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</si>
  <si>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</si>
  <si>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</si>
  <si>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</si>
  <si>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</si>
  <si>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</si>
  <si>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</si>
  <si>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</si>
  <si>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</si>
  <si>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</si>
  <si>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</si>
  <si>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</si>
  <si>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</si>
  <si>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</si>
  <si>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</si>
  <si>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</si>
  <si>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</si>
  <si>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</si>
  <si>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</si>
  <si>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</si>
  <si>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</si>
  <si>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</si>
  <si>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</si>
  <si>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</si>
  <si>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</si>
  <si>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</si>
  <si>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</si>
  <si>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</si>
  <si>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</si>
  <si>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</si>
  <si>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</si>
  <si>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</si>
  <si>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</si>
  <si>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</si>
  <si>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</si>
  <si>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</si>
  <si>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</si>
  <si>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</si>
  <si>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</si>
  <si>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</si>
  <si>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</si>
  <si>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</si>
  <si>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</si>
  <si>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</si>
  <si>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</si>
  <si>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</si>
  <si>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</si>
  <si>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</si>
  <si>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</si>
  <si>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</si>
  <si>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</si>
  <si>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</si>
  <si>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</si>
  <si>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</si>
  <si>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</si>
  <si>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</si>
  <si>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</si>
  <si>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</si>
  <si>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</si>
  <si>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</si>
  <si>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</si>
  <si>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</si>
  <si>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</si>
  <si>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</si>
  <si>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</si>
  <si>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</si>
  <si>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</si>
  <si>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</si>
  <si>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</si>
  <si>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</si>
  <si>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</si>
  <si>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</si>
  <si>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</si>
  <si>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</si>
  <si>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</si>
  <si>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</si>
  <si>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</si>
  <si>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</si>
  <si>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</si>
  <si>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</si>
  <si>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</si>
  <si>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</si>
  <si>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</si>
  <si>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</si>
  <si>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</si>
  <si>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</si>
  <si>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</si>
  <si>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</si>
  <si>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</si>
  <si>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</si>
  <si>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</si>
  <si>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</si>
  <si>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</si>
  <si>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</si>
  <si>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</si>
  <si>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</si>
  <si>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</si>
  <si>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</si>
  <si>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</si>
  <si>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</si>
  <si>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</si>
  <si>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</si>
  <si>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</si>
  <si>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</si>
  <si>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</si>
  <si>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</si>
  <si>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</si>
  <si>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</si>
  <si>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</si>
  <si>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</si>
  <si>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</si>
  <si>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</si>
  <si>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</si>
  <si>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</si>
  <si>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</si>
  <si>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</si>
  <si>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</si>
  <si>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</si>
  <si>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</si>
  <si>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</si>
  <si>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</si>
  <si>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</si>
  <si>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</si>
  <si>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</si>
  <si>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</si>
  <si>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</si>
  <si>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</si>
  <si>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</si>
  <si>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</si>
  <si>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</si>
  <si>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</si>
  <si>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</si>
  <si>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</si>
  <si>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</si>
  <si>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</si>
  <si>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</si>
  <si>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</si>
  <si>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</si>
  <si>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</si>
  <si>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</si>
  <si>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</si>
  <si>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</si>
  <si>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</si>
  <si>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</si>
  <si>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</si>
  <si>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</si>
  <si>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</si>
  <si>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</si>
  <si>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</si>
  <si>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</si>
  <si>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</si>
  <si>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</si>
  <si>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</si>
  <si>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</si>
  <si>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</si>
  <si>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</si>
  <si>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</si>
  <si>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</si>
  <si>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</si>
  <si>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</si>
  <si>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</si>
  <si>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</si>
  <si>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</si>
  <si>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</si>
  <si>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</si>
  <si>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</si>
  <si>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</si>
  <si>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</si>
  <si>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</si>
  <si>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</si>
  <si>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</si>
  <si>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</si>
  <si>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</si>
  <si>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</si>
  <si>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</si>
  <si>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</si>
  <si>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</si>
  <si>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</si>
  <si>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</si>
  <si>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</si>
  <si>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</si>
  <si>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</si>
  <si>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</si>
  <si>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</si>
  <si>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</si>
  <si>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</si>
  <si>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</si>
  <si>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</si>
  <si>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</si>
  <si>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</si>
  <si>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</si>
  <si>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</si>
  <si>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</si>
  <si>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</si>
  <si>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</si>
  <si>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</si>
  <si>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</si>
  <si>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</si>
  <si>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</si>
  <si>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</si>
  <si>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</si>
  <si>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</si>
  <si>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</si>
  <si>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</si>
  <si>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</si>
  <si>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</si>
  <si>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</si>
  <si>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</si>
  <si>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</si>
  <si>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</si>
  <si>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</si>
  <si>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</si>
  <si>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</si>
  <si>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</si>
  <si>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</si>
  <si>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</si>
  <si>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</si>
  <si>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</si>
  <si>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</si>
  <si>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</si>
  <si>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</si>
  <si>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</si>
  <si>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</si>
  <si>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</si>
  <si>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</si>
  <si>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</si>
  <si>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</si>
  <si>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</si>
  <si>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</si>
  <si>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</si>
  <si>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</si>
  <si>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</si>
  <si>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</si>
  <si>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</si>
  <si>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</si>
  <si>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</si>
  <si>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</si>
  <si>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</si>
  <si>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</si>
  <si>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</si>
  <si>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</si>
  <si>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</si>
  <si>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</si>
  <si>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</si>
  <si>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</si>
  <si>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</si>
  <si>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</si>
  <si>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</si>
  <si>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</si>
  <si>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</si>
  <si>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</si>
  <si>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</si>
  <si>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</si>
  <si>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</si>
  <si>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</si>
  <si>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</si>
  <si>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</si>
  <si>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</si>
  <si>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</si>
  <si>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</si>
  <si>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</si>
  <si>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</si>
  <si>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</si>
  <si>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</si>
  <si>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</si>
  <si>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</si>
  <si>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</si>
  <si>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</si>
  <si>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</si>
  <si>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</si>
  <si>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</si>
  <si>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</si>
  <si>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</si>
  <si>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</si>
  <si>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</si>
  <si>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</si>
  <si>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</si>
  <si>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</si>
  <si>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</si>
  <si>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</si>
  <si>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</si>
  <si>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</si>
  <si>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</si>
  <si>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</si>
  <si>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</si>
  <si>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</si>
  <si>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</si>
  <si>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</si>
  <si>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</si>
  <si>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</si>
  <si>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</si>
  <si>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</si>
  <si>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</si>
  <si>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</si>
  <si>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</si>
  <si>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</si>
  <si>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</si>
  <si>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</si>
  <si>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</si>
  <si>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</si>
  <si>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</si>
  <si>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</si>
  <si>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</si>
  <si>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</si>
  <si>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</si>
  <si>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</si>
  <si>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</si>
  <si>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</si>
  <si>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</si>
  <si>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</si>
  <si>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</si>
  <si>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</si>
  <si>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</si>
  <si>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</si>
  <si>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</si>
  <si>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</si>
  <si>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</si>
  <si>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</si>
  <si>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</si>
  <si>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</si>
  <si>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</si>
  <si>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</si>
  <si>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</si>
  <si>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</si>
  <si>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</si>
  <si>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</si>
  <si>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</si>
  <si>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</si>
  <si>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</si>
  <si>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</si>
  <si>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</si>
  <si>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</si>
  <si>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</si>
  <si>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</si>
  <si>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</si>
  <si>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</si>
  <si>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</si>
  <si>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</si>
  <si>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</si>
  <si>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</si>
  <si>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</si>
  <si>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</si>
  <si>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</si>
  <si>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</si>
  <si>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</si>
  <si>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</si>
  <si>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</si>
  <si>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</si>
  <si>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</si>
  <si>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</si>
  <si>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</si>
  <si>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</si>
  <si>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</si>
  <si>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</si>
  <si>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</si>
  <si>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</si>
  <si>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</si>
  <si>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</si>
  <si>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</si>
  <si>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</si>
  <si>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</si>
  <si>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</si>
  <si>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</si>
  <si>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</si>
  <si>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</si>
  <si>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</si>
  <si>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</si>
  <si>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</si>
  <si>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</si>
  <si>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</si>
  <si>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</si>
  <si>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</si>
  <si>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</si>
  <si>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</si>
  <si>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</si>
  <si>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</si>
  <si>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</si>
  <si>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</si>
  <si>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</si>
  <si>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</si>
  <si>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</si>
  <si>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</si>
  <si>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</si>
  <si>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</si>
  <si>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</si>
  <si>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</si>
  <si>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</si>
  <si>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</si>
  <si>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</si>
  <si>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</si>
  <si>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</si>
  <si>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</si>
  <si>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</si>
  <si>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</si>
  <si>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</si>
  <si>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</si>
  <si>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</si>
  <si>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</si>
  <si>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</si>
  <si>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</si>
  <si>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</si>
  <si>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</si>
  <si>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</si>
  <si>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</si>
  <si>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</si>
  <si>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</si>
  <si>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</si>
  <si>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</si>
  <si>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</si>
  <si>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</si>
  <si>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</si>
  <si>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</si>
  <si>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</si>
  <si>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</si>
  <si>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</si>
  <si>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</si>
  <si>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</si>
  <si>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</si>
  <si>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</si>
  <si>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</si>
  <si>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</si>
  <si>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</si>
  <si>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</si>
  <si>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</si>
  <si>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</si>
  <si>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</si>
  <si>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</si>
  <si>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</si>
  <si>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</si>
  <si>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</si>
  <si>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</si>
  <si>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</si>
  <si>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</si>
  <si>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</si>
  <si>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</si>
  <si>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</si>
  <si>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</si>
  <si>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</si>
  <si>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</si>
  <si>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</si>
  <si>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</si>
  <si>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</si>
  <si>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</si>
  <si>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</si>
  <si>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</si>
  <si>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</si>
  <si>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</si>
  <si>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</si>
  <si>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</si>
  <si>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</si>
  <si>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</si>
  <si>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</si>
  <si>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</si>
  <si>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</si>
  <si>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</si>
  <si>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</si>
  <si>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</si>
  <si>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</si>
  <si>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</si>
  <si>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</si>
  <si>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</si>
  <si>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</si>
  <si>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</si>
  <si>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</si>
  <si>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</si>
  <si>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</si>
  <si>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</si>
  <si>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</si>
  <si>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</si>
  <si>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</si>
  <si>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</si>
  <si>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</si>
  <si>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</si>
  <si>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</si>
  <si>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</si>
  <si>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</si>
  <si>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</si>
  <si>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</si>
  <si>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</si>
  <si>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</si>
  <si>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</si>
  <si>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</si>
  <si>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</si>
  <si>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</si>
  <si>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</si>
  <si>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</si>
  <si>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</si>
  <si>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</si>
  <si>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</si>
  <si>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</si>
  <si>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</si>
  <si>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</si>
  <si>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</si>
  <si>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</si>
  <si>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</si>
  <si>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</si>
  <si>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</si>
  <si>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</si>
  <si>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</si>
  <si>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</si>
  <si>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</si>
  <si>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</si>
  <si>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</si>
  <si>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</si>
  <si>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</si>
  <si>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</si>
  <si>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</si>
  <si>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</si>
  <si>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</si>
  <si>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</si>
  <si>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</si>
  <si>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</si>
  <si>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</si>
  <si>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</si>
  <si>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</si>
  <si>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</si>
  <si>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</si>
  <si>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</si>
  <si>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</si>
  <si>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</si>
  <si>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</si>
  <si>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</si>
  <si>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</si>
  <si>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</si>
  <si>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</si>
  <si>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</si>
  <si>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</si>
  <si>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</si>
  <si>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</si>
  <si>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</si>
  <si>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</si>
  <si>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</si>
  <si>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</si>
  <si>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</si>
  <si>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</si>
  <si>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</si>
  <si>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</si>
  <si>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</si>
  <si>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</si>
  <si>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</si>
  <si>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</si>
  <si>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</si>
  <si>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</si>
  <si>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</si>
  <si>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</si>
  <si>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</si>
  <si>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</si>
  <si>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</si>
  <si>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</si>
  <si>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</si>
  <si>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</si>
  <si>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</si>
  <si>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</si>
  <si>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</si>
  <si>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</si>
  <si>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</si>
  <si>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</si>
  <si>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</si>
  <si>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</si>
  <si>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</si>
  <si>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</si>
  <si>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</si>
  <si>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</si>
  <si>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</si>
  <si>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</si>
  <si>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</si>
  <si>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</si>
  <si>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</si>
  <si>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</si>
  <si>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</si>
  <si>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</si>
  <si>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</si>
  <si>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</si>
  <si>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</si>
  <si>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</si>
  <si>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</si>
  <si>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</si>
  <si>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</si>
  <si>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</si>
  <si>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</si>
  <si>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</si>
  <si>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</si>
  <si>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</si>
  <si>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</si>
  <si>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</si>
  <si>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</si>
  <si>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</si>
  <si>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</si>
  <si>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</si>
  <si>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</si>
  <si>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</si>
  <si>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</si>
  <si>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</si>
  <si>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</si>
  <si>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</si>
  <si>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</si>
  <si>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</si>
  <si>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</si>
  <si>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</si>
  <si>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</si>
  <si>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</si>
  <si>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</si>
  <si>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</si>
  <si>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</si>
  <si>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</si>
  <si>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</si>
  <si>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</si>
  <si>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</si>
  <si>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</si>
  <si>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</si>
  <si>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</si>
  <si>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</si>
  <si>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</si>
  <si>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</si>
  <si>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</si>
  <si>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</si>
  <si>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</si>
  <si>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</si>
  <si>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</si>
  <si>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</si>
  <si>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</si>
  <si>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</si>
  <si>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</si>
  <si>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</si>
  <si>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</si>
  <si>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</si>
  <si>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</si>
  <si>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</si>
  <si>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</si>
  <si>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</si>
  <si>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</si>
  <si>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</si>
  <si>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</si>
  <si>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</si>
  <si>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</si>
  <si>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</si>
  <si>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</si>
  <si>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</si>
  <si>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</si>
  <si>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</si>
  <si>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</si>
  <si>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</si>
  <si>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</si>
  <si>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</si>
  <si>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</si>
  <si>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</si>
  <si>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</si>
  <si>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</si>
  <si>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</si>
  <si>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</si>
  <si>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</si>
  <si>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</si>
  <si>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</si>
  <si>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</si>
  <si>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</si>
  <si>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</si>
  <si>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</si>
  <si>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</si>
  <si>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</si>
  <si>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</si>
  <si>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</si>
  <si>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</si>
  <si>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</si>
  <si>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</si>
  <si>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</si>
  <si>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</si>
  <si>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</si>
  <si>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</si>
  <si>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</si>
  <si>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</si>
  <si>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</si>
  <si>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</si>
  <si>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</si>
  <si>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</si>
  <si>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</si>
  <si>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</si>
  <si>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</si>
  <si>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</si>
  <si>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</si>
  <si>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</si>
  <si>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</si>
  <si>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</si>
  <si>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</si>
  <si>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</si>
  <si>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</si>
  <si>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</si>
  <si>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</si>
  <si>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</si>
  <si>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</si>
  <si>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</si>
  <si>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</si>
  <si>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</si>
  <si>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</si>
  <si>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</si>
  <si>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</si>
  <si>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</si>
  <si>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</si>
  <si>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</si>
  <si>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</si>
  <si>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</si>
  <si>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</si>
  <si>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</si>
  <si>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</si>
  <si>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</si>
  <si>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</si>
  <si>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</si>
  <si>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</si>
  <si>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</si>
  <si>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</si>
  <si>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</si>
  <si>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</si>
  <si>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</si>
  <si>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</si>
  <si>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</si>
  <si>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</si>
  <si>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</si>
  <si>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</si>
  <si>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</si>
  <si>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</si>
  <si>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</si>
  <si>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</si>
  <si>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</si>
  <si>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</si>
  <si>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</si>
  <si>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</si>
  <si>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</si>
  <si>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</si>
  <si>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</si>
  <si>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</si>
  <si>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</si>
  <si>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</si>
  <si>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</si>
  <si>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</si>
  <si>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</si>
  <si>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</si>
  <si>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</si>
  <si>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</si>
  <si>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</si>
  <si>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</si>
  <si>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</si>
  <si>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</si>
  <si>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</si>
  <si>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</si>
  <si>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</si>
  <si>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</si>
  <si>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</si>
  <si>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</si>
  <si>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</si>
  <si>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</si>
  <si>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</si>
  <si>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</si>
  <si>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</si>
  <si>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</si>
  <si>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</si>
  <si>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</si>
  <si>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</si>
  <si>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</si>
  <si>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</si>
  <si>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</si>
  <si>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</si>
  <si>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</si>
  <si>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</si>
  <si>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</si>
  <si>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</si>
  <si>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</si>
  <si>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</si>
  <si>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</si>
  <si>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</si>
  <si>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</si>
  <si>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</si>
  <si>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</si>
  <si>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</si>
  <si>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</si>
  <si>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</si>
  <si>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</si>
  <si>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</si>
  <si>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</si>
  <si>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</si>
  <si>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</si>
  <si>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</si>
  <si>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</si>
  <si>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</si>
  <si>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</si>
  <si>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</si>
  <si>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</si>
  <si>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</si>
  <si>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</si>
  <si>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</si>
  <si>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</si>
  <si>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</si>
  <si>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</si>
  <si>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</si>
  <si>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</si>
  <si>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</si>
  <si>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</si>
  <si>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</si>
  <si>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</si>
  <si>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</si>
  <si>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</si>
  <si>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</si>
  <si>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</si>
  <si>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</si>
  <si>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</si>
  <si>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</si>
  <si>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</si>
  <si>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</si>
  <si>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</si>
  <si>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</si>
  <si>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</si>
  <si>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</si>
  <si>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</si>
  <si>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</si>
  <si>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</si>
  <si>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</si>
  <si>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</si>
  <si>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</si>
  <si>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</si>
  <si>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</si>
  <si>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</si>
  <si>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</si>
  <si>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</si>
  <si>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</si>
  <si>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</si>
  <si>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</si>
  <si>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</si>
  <si>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</si>
  <si>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</si>
  <si>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</si>
  <si>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</si>
  <si>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</si>
  <si>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</si>
  <si>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</si>
  <si>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</si>
  <si>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</si>
  <si>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</si>
  <si>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</si>
  <si>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</si>
  <si>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</si>
  <si>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</si>
  <si>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</si>
  <si>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</si>
  <si>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</si>
  <si>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</si>
  <si>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</si>
  <si>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</si>
  <si>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</si>
  <si>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</si>
  <si>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</si>
  <si>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</si>
  <si>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</si>
  <si>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</si>
  <si>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</si>
  <si>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</si>
  <si>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</si>
  <si>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</si>
  <si>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</si>
  <si>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</si>
  <si>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</si>
  <si>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</si>
  <si>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</si>
  <si>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</si>
  <si>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</si>
  <si>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</si>
  <si>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</si>
  <si>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</si>
  <si>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</si>
  <si>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</si>
  <si>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</si>
  <si>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</si>
  <si>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</si>
  <si>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</si>
  <si>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</si>
  <si>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</si>
  <si>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</si>
  <si>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</si>
  <si>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</si>
  <si>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</si>
  <si>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</si>
  <si>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</si>
  <si>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</si>
  <si>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</si>
  <si>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</si>
  <si>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</si>
  <si>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</si>
  <si>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</si>
  <si>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</si>
  <si>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</si>
  <si>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</si>
  <si>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</si>
  <si>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</si>
  <si>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</si>
  <si>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</si>
  <si>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</si>
  <si>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</si>
  <si>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</si>
  <si>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</si>
  <si>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</si>
  <si>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</si>
  <si>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</si>
  <si>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</si>
  <si>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</si>
  <si>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</si>
  <si>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</si>
  <si>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</si>
  <si>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</si>
  <si>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</si>
  <si>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</si>
  <si>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</si>
  <si>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</si>
  <si>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</si>
  <si>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</si>
  <si>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</si>
  <si>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</si>
  <si>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</si>
  <si>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</si>
  <si>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</si>
  <si>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</si>
  <si>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</si>
  <si>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</si>
  <si>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</si>
  <si>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</si>
  <si>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</si>
  <si>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</si>
  <si>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</si>
  <si>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</si>
  <si>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</si>
  <si>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</si>
  <si>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</si>
  <si>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</si>
  <si>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</si>
  <si>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</si>
  <si>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</si>
  <si>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</si>
  <si>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</si>
  <si>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</si>
  <si>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</si>
  <si>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</si>
  <si>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</si>
  <si>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</si>
  <si>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</si>
  <si>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</si>
  <si>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</si>
  <si>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</si>
  <si>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</si>
  <si>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</si>
  <si>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</si>
  <si>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</si>
  <si>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</si>
  <si>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</si>
  <si>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</si>
  <si>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</si>
  <si>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</si>
  <si>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</si>
  <si>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</si>
  <si>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</si>
  <si>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</si>
  <si>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</si>
  <si>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</si>
  <si>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</si>
  <si>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</si>
  <si>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</si>
  <si>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</si>
  <si>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</si>
  <si>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</si>
  <si>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</si>
  <si>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</si>
  <si>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</si>
  <si>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</si>
  <si>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</si>
  <si>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</si>
  <si>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</si>
  <si>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</si>
  <si>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</si>
  <si>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</si>
  <si>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</si>
  <si>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</si>
  <si>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</si>
  <si>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</si>
  <si>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</si>
  <si>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</si>
  <si>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</si>
  <si>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</si>
  <si>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</si>
  <si>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</si>
  <si>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</si>
  <si>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</si>
  <si>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</si>
  <si>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</si>
  <si>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</si>
  <si>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</si>
  <si>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</si>
  <si>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</si>
  <si>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</si>
  <si>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</si>
  <si>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</si>
  <si>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</si>
  <si>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</si>
  <si>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</si>
  <si>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</si>
  <si>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</si>
  <si>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</si>
  <si>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</si>
  <si>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</si>
  <si>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</si>
  <si>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</si>
  <si>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</si>
  <si>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</si>
  <si>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</si>
  <si>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</si>
  <si>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</si>
  <si>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</si>
  <si>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</si>
  <si>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</si>
  <si>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</si>
  <si>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</si>
  <si>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</si>
  <si>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</si>
  <si>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</si>
  <si>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</si>
  <si>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</si>
  <si>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</si>
  <si>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</si>
  <si>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</si>
  <si>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</si>
  <si>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</si>
  <si>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</si>
  <si>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</si>
  <si>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</si>
  <si>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</si>
  <si>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</si>
  <si>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</si>
  <si>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</si>
  <si>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</si>
  <si>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</si>
  <si>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</si>
  <si>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</si>
  <si>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</si>
  <si>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</si>
  <si>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</si>
  <si>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</si>
  <si>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</si>
  <si>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</si>
  <si>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</si>
  <si>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</si>
  <si>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</si>
  <si>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</si>
  <si>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</si>
  <si>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</si>
  <si>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</si>
  <si>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</si>
  <si>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</si>
  <si>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</si>
  <si>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</si>
  <si>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</si>
  <si>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</si>
  <si>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</si>
  <si>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</si>
  <si>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</si>
  <si>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</si>
  <si>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</si>
  <si>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</si>
  <si>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</si>
  <si>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</si>
  <si>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</si>
  <si>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</si>
  <si>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</si>
  <si>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</si>
  <si>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</si>
  <si>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</si>
  <si>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</si>
  <si>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</si>
  <si>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</si>
  <si>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</si>
  <si>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</si>
  <si>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</si>
  <si>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</si>
  <si>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</si>
  <si>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</si>
  <si>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</si>
  <si>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</si>
  <si>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</si>
  <si>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</si>
  <si>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</si>
  <si>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</si>
  <si>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</si>
  <si>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</si>
  <si>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</si>
  <si>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</si>
  <si>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</si>
  <si>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</si>
  <si>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</si>
  <si>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</si>
  <si>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</si>
  <si>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</si>
  <si>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</si>
  <si>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</si>
  <si>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</si>
  <si>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</si>
  <si>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</si>
  <si>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</si>
  <si>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</si>
  <si>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</si>
  <si>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</si>
  <si>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</si>
  <si>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</si>
  <si>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</si>
  <si>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</si>
  <si>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</si>
  <si>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</si>
  <si>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</si>
  <si>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</si>
  <si>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</si>
  <si>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</si>
  <si>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</si>
  <si>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</si>
  <si>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</si>
  <si>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</si>
  <si>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</si>
  <si>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</si>
  <si>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</si>
  <si>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</si>
  <si>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</si>
  <si>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</si>
  <si>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</si>
  <si>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</si>
  <si>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</si>
  <si>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</si>
  <si>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</si>
  <si>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</si>
  <si>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</si>
  <si>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</si>
  <si>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</si>
  <si>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</si>
  <si>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</si>
  <si>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</si>
  <si>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</si>
  <si>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</si>
  <si>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</si>
  <si>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</si>
  <si>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</si>
  <si>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</si>
  <si>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</si>
  <si>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</si>
  <si>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</si>
  <si>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</si>
  <si>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</si>
  <si>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</si>
  <si>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</si>
  <si>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</si>
  <si>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</si>
  <si>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</si>
  <si>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</si>
  <si>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</si>
  <si>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</si>
  <si>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</si>
  <si>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</si>
  <si>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</si>
  <si>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</si>
  <si>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</si>
  <si>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</si>
  <si>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</si>
  <si>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</si>
  <si>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</si>
  <si>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</si>
  <si>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</si>
  <si>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</si>
  <si>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</si>
  <si>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</si>
  <si>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</si>
  <si>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</si>
  <si>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</si>
  <si>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</si>
  <si>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</si>
  <si>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</si>
  <si>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</si>
  <si>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</si>
  <si>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</si>
  <si>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</si>
  <si>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</si>
  <si>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</si>
  <si>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</si>
  <si>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</si>
  <si>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</si>
  <si>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</si>
  <si>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</si>
  <si>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</si>
  <si>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</si>
  <si>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</si>
  <si>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</si>
  <si>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</si>
  <si>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</si>
  <si>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</si>
  <si>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</si>
  <si>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</si>
  <si>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</si>
  <si>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</si>
  <si>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</si>
  <si>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</si>
  <si>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</si>
  <si>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</si>
  <si>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</si>
  <si>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</si>
  <si>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</si>
  <si>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</si>
  <si>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</si>
  <si>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</si>
  <si>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</si>
  <si>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</si>
  <si>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</si>
  <si>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</si>
  <si>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</si>
  <si>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</si>
  <si>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</si>
  <si>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</si>
  <si>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</si>
  <si>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</si>
  <si>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</si>
  <si>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</si>
  <si>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</si>
  <si>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</si>
  <si>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</si>
  <si>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</si>
  <si>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</si>
  <si>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</si>
  <si>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</si>
  <si>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</si>
  <si>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</si>
  <si>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</si>
  <si>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</si>
  <si>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</si>
  <si>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</si>
  <si>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</si>
  <si>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</si>
  <si>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</si>
  <si>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</si>
  <si>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</si>
  <si>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</si>
  <si>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</si>
  <si>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</si>
  <si>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</si>
  <si>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</si>
  <si>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</si>
  <si>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</si>
  <si>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</si>
  <si>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</si>
  <si>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</si>
  <si>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</si>
  <si>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</si>
  <si>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</si>
  <si>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</si>
  <si>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</si>
  <si>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</si>
  <si>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</si>
  <si>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</si>
  <si>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</si>
  <si>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</si>
  <si>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</si>
  <si>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</si>
  <si>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</si>
  <si>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</si>
  <si>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</si>
  <si>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</si>
  <si>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</si>
  <si>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</si>
  <si>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</si>
  <si>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</si>
  <si>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</si>
  <si>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</si>
  <si>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</si>
  <si>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</si>
  <si>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</si>
  <si>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</si>
  <si>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</si>
  <si>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</si>
  <si>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</si>
  <si>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</si>
  <si>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</si>
  <si>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</si>
  <si>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</si>
  <si>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</si>
  <si>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</si>
  <si>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</si>
  <si>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</si>
  <si>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</si>
  <si>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</si>
  <si>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</si>
  <si>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</si>
  <si>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</si>
  <si>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</si>
  <si>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</si>
  <si>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</si>
  <si>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</si>
  <si>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</si>
  <si>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</si>
  <si>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</si>
  <si>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</si>
  <si>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</si>
  <si>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</si>
  <si>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</si>
  <si>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</si>
  <si>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</si>
  <si>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</si>
  <si>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</si>
  <si>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</si>
  <si>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</si>
  <si>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</si>
  <si>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</si>
  <si>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</si>
  <si>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</si>
  <si>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</si>
  <si>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</si>
  <si>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</si>
  <si>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</si>
  <si>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</si>
  <si>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</si>
  <si>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</si>
  <si>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</si>
  <si>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</si>
  <si>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</si>
  <si>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</si>
  <si>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</si>
  <si>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</si>
  <si>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</si>
  <si>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</si>
  <si>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</si>
  <si>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</si>
  <si>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</si>
  <si>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</si>
  <si>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</si>
  <si>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</si>
  <si>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</si>
  <si>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</si>
  <si>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</si>
  <si>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</si>
  <si>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</si>
  <si>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</si>
  <si>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</si>
  <si>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</si>
  <si>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</si>
  <si>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</si>
  <si>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</si>
  <si>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</si>
  <si>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</si>
  <si>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</si>
  <si>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</si>
  <si>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</si>
  <si>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</si>
  <si>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</si>
  <si>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</si>
  <si>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</si>
  <si>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</si>
  <si>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</si>
  <si>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</si>
  <si>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</si>
  <si>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</si>
  <si>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</si>
  <si>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</si>
  <si>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</si>
  <si>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</si>
  <si>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</si>
  <si>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</si>
  <si>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</si>
  <si>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</si>
  <si>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</si>
  <si>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</si>
  <si>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</si>
  <si>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</si>
  <si>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</si>
  <si>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</si>
  <si>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</si>
  <si>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</si>
  <si>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</si>
  <si>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</si>
  <si>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</si>
  <si>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</si>
  <si>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</si>
  <si>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</si>
  <si>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</si>
  <si>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</si>
  <si>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</si>
  <si>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</si>
  <si>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</si>
  <si>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</si>
  <si>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</si>
  <si>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</si>
  <si>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</si>
  <si>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</si>
  <si>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</si>
  <si>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</si>
  <si>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</si>
  <si>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</si>
  <si>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</si>
  <si>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</si>
  <si>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</si>
  <si>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</si>
  <si>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</si>
  <si>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</si>
  <si>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</si>
  <si>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</si>
  <si>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</si>
  <si>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</si>
  <si>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</si>
  <si>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</si>
  <si>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</si>
  <si>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</si>
  <si>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</si>
  <si>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</si>
  <si>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</si>
  <si>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</si>
  <si>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</si>
  <si>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</si>
  <si>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</si>
  <si>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</si>
  <si>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</si>
  <si>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</si>
  <si>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</si>
  <si>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</si>
  <si>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</si>
  <si>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</si>
  <si>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</si>
  <si>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</si>
  <si>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</si>
  <si>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</si>
  <si>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</si>
  <si>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</si>
  <si>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</si>
  <si>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</si>
  <si>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</si>
  <si>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</si>
  <si>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</si>
  <si>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</si>
  <si>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</si>
  <si>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</si>
  <si>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</si>
  <si>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</si>
  <si>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</si>
  <si>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</si>
  <si>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</si>
  <si>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</si>
  <si>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</si>
  <si>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</si>
  <si>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</si>
  <si>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</si>
  <si>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</si>
  <si>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</si>
  <si>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</si>
  <si>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</si>
  <si>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</si>
  <si>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</si>
  <si>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</si>
  <si>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</si>
  <si>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</si>
  <si>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</si>
  <si>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</si>
  <si>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</si>
  <si>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</si>
  <si>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</si>
  <si>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</si>
  <si>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</si>
  <si>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</si>
  <si>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</si>
  <si>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</si>
  <si>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</si>
  <si>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</si>
  <si>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</si>
  <si>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</si>
  <si>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</si>
  <si>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</si>
  <si>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</si>
  <si>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</si>
  <si>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</si>
  <si>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</si>
  <si>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</si>
  <si>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</si>
  <si>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</si>
  <si>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</si>
  <si>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</si>
  <si>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</si>
  <si>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</si>
  <si>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</si>
  <si>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</si>
  <si>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</si>
  <si>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</si>
  <si>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</si>
  <si>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</si>
  <si>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</si>
  <si>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</si>
  <si>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</si>
  <si>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</si>
  <si>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</si>
  <si>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</si>
  <si>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</si>
  <si>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</si>
  <si>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</si>
  <si>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</si>
  <si>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</si>
  <si>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</si>
  <si>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</si>
  <si>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</si>
  <si>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</si>
  <si>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</si>
  <si>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</si>
  <si>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</si>
  <si>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</si>
  <si>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</si>
  <si>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</si>
  <si>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</si>
  <si>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</si>
  <si>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</si>
  <si>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</si>
  <si>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</si>
  <si>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</si>
  <si>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</si>
  <si>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</si>
  <si>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</si>
  <si>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</si>
  <si>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</si>
  <si>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</si>
  <si>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</si>
  <si>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</si>
  <si>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</si>
  <si>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</si>
  <si>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</si>
  <si>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</si>
  <si>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</si>
  <si>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</si>
  <si>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</si>
  <si>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</si>
  <si>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</si>
  <si>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</si>
  <si>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</si>
  <si>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</si>
  <si>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</si>
  <si>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</si>
  <si>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</si>
  <si>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</si>
  <si>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</si>
  <si>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</si>
  <si>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</si>
  <si>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</si>
  <si>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</si>
  <si>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</si>
  <si>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</si>
  <si>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</si>
  <si>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</si>
  <si>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</si>
  <si>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</si>
  <si>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</si>
  <si>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</si>
  <si>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</si>
  <si>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</si>
  <si>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</si>
  <si>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</si>
  <si>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</si>
  <si>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</si>
  <si>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</si>
  <si>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</si>
  <si>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</si>
  <si>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</si>
  <si>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</si>
  <si>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</si>
  <si>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</si>
  <si>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</si>
  <si>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</si>
  <si>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</si>
  <si>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</si>
  <si>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</si>
  <si>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</si>
  <si>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</si>
  <si>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</si>
  <si>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</si>
  <si>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</si>
  <si>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</si>
  <si>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</si>
  <si>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</si>
  <si>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</si>
  <si>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</si>
  <si>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</si>
  <si>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</si>
  <si>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</si>
  <si>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</si>
  <si>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</si>
  <si>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</si>
  <si>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</si>
  <si>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</si>
  <si>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</si>
  <si>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</si>
  <si>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</si>
  <si>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</si>
  <si>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</si>
  <si>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</si>
  <si>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</si>
  <si>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</si>
  <si>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</si>
  <si>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</si>
  <si>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</si>
  <si>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</si>
  <si>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</si>
  <si>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</si>
  <si>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</si>
  <si>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</si>
  <si>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</si>
  <si>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</si>
  <si>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</si>
  <si>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</si>
  <si>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</si>
  <si>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</si>
  <si>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</si>
  <si>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</si>
  <si>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</si>
  <si>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</si>
  <si>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</si>
  <si>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</si>
  <si>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</si>
  <si>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</si>
  <si>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</si>
  <si>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</si>
  <si>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</si>
  <si>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</si>
  <si>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</si>
  <si>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</si>
  <si>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</si>
  <si>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</si>
  <si>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</si>
  <si>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</si>
  <si>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</si>
  <si>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</si>
  <si>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</si>
  <si>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</si>
  <si>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</si>
  <si>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</si>
  <si>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</si>
  <si>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</si>
  <si>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</si>
  <si>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</si>
  <si>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</si>
  <si>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</si>
  <si>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</si>
  <si>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</si>
  <si>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</si>
  <si>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</si>
  <si>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</si>
  <si>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</si>
  <si>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</si>
  <si>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</si>
  <si>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</si>
  <si>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</si>
  <si>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</si>
  <si>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</si>
  <si>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</si>
  <si>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</si>
  <si>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</si>
  <si>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</si>
  <si>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</si>
  <si>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</si>
  <si>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</si>
  <si>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</si>
  <si>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</si>
  <si>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</si>
  <si>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</si>
  <si>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</si>
  <si>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</si>
  <si>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</si>
  <si>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</si>
  <si>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</si>
  <si>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</si>
  <si>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</si>
  <si>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</si>
  <si>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</si>
  <si>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</si>
  <si>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</si>
  <si>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</si>
  <si>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</si>
  <si>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</si>
  <si>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</si>
  <si>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</si>
  <si>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</si>
  <si>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</si>
  <si>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</si>
  <si>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</si>
  <si>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</si>
  <si>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</si>
  <si>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</si>
  <si>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</si>
  <si>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</si>
  <si>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</si>
  <si>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</si>
  <si>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</si>
  <si>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</si>
  <si>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</si>
  <si>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</si>
  <si>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</si>
  <si>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</si>
  <si>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</si>
  <si>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</si>
  <si>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</si>
  <si>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</si>
  <si>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</si>
  <si>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</si>
  <si>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</si>
  <si>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</si>
  <si>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</si>
  <si>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</si>
  <si>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</si>
  <si>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</si>
  <si>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</si>
  <si>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</si>
  <si>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</si>
  <si>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</si>
  <si>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</si>
  <si>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</si>
  <si>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</si>
  <si>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</si>
  <si>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</si>
  <si>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</si>
  <si>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</si>
  <si>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</si>
  <si>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</si>
  <si>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</si>
  <si>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</si>
  <si>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</si>
  <si>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</si>
  <si>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</si>
  <si>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</si>
  <si>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</si>
  <si>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</si>
  <si>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</si>
  <si>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</si>
  <si>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</si>
  <si>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</si>
  <si>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</si>
  <si>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</si>
  <si>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</si>
  <si>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</si>
  <si>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</si>
  <si>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</si>
  <si>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</si>
  <si>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</si>
  <si>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</si>
  <si>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</si>
  <si>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</si>
  <si>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</si>
  <si>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</si>
  <si>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</si>
  <si>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</si>
  <si>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</si>
  <si>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</si>
  <si>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</si>
  <si>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</si>
  <si>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</si>
  <si>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</si>
  <si>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</si>
  <si>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</si>
  <si>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</si>
  <si>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</si>
  <si>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</si>
  <si>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</si>
  <si>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</si>
  <si>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</si>
  <si>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</si>
  <si>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</si>
  <si>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</si>
  <si>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</si>
  <si>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</si>
  <si>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</si>
  <si>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</si>
  <si>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</si>
  <si>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</si>
  <si>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</si>
  <si>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</si>
  <si>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</si>
  <si>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</si>
  <si>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</si>
  <si>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</si>
  <si>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</si>
  <si>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</si>
  <si>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</si>
  <si>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</si>
  <si>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</si>
  <si>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</si>
  <si>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</si>
  <si>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</si>
  <si>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</si>
  <si>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</si>
  <si>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</si>
  <si>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</si>
  <si>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</si>
  <si>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</si>
  <si>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</si>
  <si>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</si>
  <si>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</si>
  <si>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</si>
  <si>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</si>
  <si>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</si>
  <si>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</si>
  <si>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</si>
  <si>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</si>
  <si>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</si>
  <si>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</si>
  <si>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</si>
  <si>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</si>
  <si>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</si>
  <si>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</si>
  <si>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</si>
  <si>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</si>
  <si>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</si>
  <si>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</si>
  <si>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</si>
  <si>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</si>
  <si>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</si>
  <si>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</si>
  <si>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</si>
  <si>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</si>
  <si>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</si>
  <si>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</si>
  <si>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</si>
  <si>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</si>
  <si>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</si>
  <si>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</si>
  <si>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</si>
  <si>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</si>
  <si>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</si>
  <si>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</si>
  <si>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</si>
  <si>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</si>
  <si>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</si>
  <si>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</si>
  <si>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</si>
  <si>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</si>
  <si>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</si>
  <si>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</si>
  <si>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</si>
  <si>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</si>
  <si>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</si>
  <si>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</si>
  <si>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</si>
  <si>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</si>
  <si>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</si>
  <si>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</si>
  <si>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</si>
  <si>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</si>
  <si>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</si>
  <si>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</si>
  <si>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</si>
  <si>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</si>
  <si>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</si>
  <si>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</si>
  <si>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</si>
  <si>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</si>
  <si>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</si>
  <si>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</si>
  <si>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</si>
  <si>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</si>
  <si>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</si>
  <si>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</si>
  <si>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</si>
  <si>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</si>
  <si>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</si>
  <si>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</si>
  <si>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</si>
  <si>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</si>
  <si>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</si>
  <si>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</si>
  <si>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</si>
  <si>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</si>
  <si>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</si>
  <si>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</si>
  <si>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</si>
  <si>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</si>
  <si>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</si>
  <si>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</si>
  <si>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</si>
  <si>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</si>
  <si>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</si>
  <si>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</si>
  <si>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</si>
  <si>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</si>
  <si>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</si>
  <si>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</si>
  <si>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</si>
  <si>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</si>
  <si>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</si>
  <si>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</si>
  <si>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</si>
  <si>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</si>
  <si>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</si>
  <si>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</si>
  <si>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</si>
  <si>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</si>
  <si>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</si>
  <si>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</si>
  <si>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</si>
  <si>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</si>
  <si>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</si>
  <si>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</si>
  <si>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</si>
  <si>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</si>
  <si>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</si>
  <si>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</si>
  <si>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</si>
  <si>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</si>
  <si>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</si>
  <si>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</si>
  <si>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</si>
  <si>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</si>
  <si>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</si>
  <si>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</si>
  <si>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</si>
  <si>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</si>
  <si>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</si>
  <si>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</si>
  <si>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</si>
  <si>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</si>
  <si>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</si>
  <si>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</si>
  <si>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</si>
  <si>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</si>
  <si>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</si>
  <si>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</si>
  <si>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</si>
  <si>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</si>
  <si>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</si>
  <si>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</si>
  <si>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</si>
  <si>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</si>
  <si>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</si>
  <si>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</si>
  <si>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</si>
  <si>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</si>
  <si>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</si>
  <si>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</si>
  <si>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</si>
  <si>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</si>
  <si>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</si>
  <si>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</si>
  <si>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</si>
  <si>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</si>
  <si>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</si>
  <si>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</si>
  <si>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</si>
  <si>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</si>
  <si>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</si>
  <si>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</si>
  <si>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</si>
  <si>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</si>
  <si>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</si>
  <si>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</si>
  <si>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</si>
  <si>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</si>
  <si>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</si>
  <si>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</si>
  <si>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</si>
  <si>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</si>
  <si>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</si>
  <si>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</si>
  <si>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</si>
  <si>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</si>
  <si>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</si>
  <si>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</si>
  <si>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</si>
  <si>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</si>
  <si>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</si>
  <si>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</si>
  <si>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</si>
  <si>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</si>
  <si>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</si>
  <si>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</si>
  <si>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</si>
  <si>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</si>
  <si>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</si>
  <si>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</si>
  <si>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</si>
  <si>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</si>
  <si>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</si>
  <si>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</si>
  <si>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</si>
  <si>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</si>
  <si>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</si>
  <si>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</si>
  <si>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</si>
  <si>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</si>
  <si>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</si>
  <si>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</si>
  <si>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</si>
  <si>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</si>
  <si>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</si>
  <si>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</si>
  <si>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</si>
  <si>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</si>
  <si>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</si>
  <si>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</si>
  <si>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</si>
  <si>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</si>
  <si>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</si>
  <si>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</si>
  <si>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</si>
  <si>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</si>
  <si>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</si>
  <si>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</si>
  <si>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</si>
  <si>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</si>
  <si>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</si>
  <si>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</si>
  <si>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</si>
  <si>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</si>
  <si>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</si>
  <si>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</si>
  <si>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</si>
  <si>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</si>
  <si>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</si>
  <si>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</si>
  <si>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</si>
  <si>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</si>
  <si>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</si>
  <si>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</si>
  <si>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</si>
  <si>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</si>
  <si>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</si>
  <si>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</si>
  <si>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</si>
  <si>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</si>
  <si>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</si>
  <si>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</si>
  <si>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</si>
  <si>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</si>
  <si>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</si>
  <si>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</si>
  <si>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</si>
  <si>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</si>
  <si>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</si>
  <si>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</si>
  <si>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</si>
  <si>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</si>
  <si>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</si>
  <si>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</si>
  <si>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</si>
  <si>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</si>
  <si>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</si>
  <si>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</si>
  <si>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</si>
  <si>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</si>
  <si>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</si>
  <si>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</si>
  <si>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</si>
  <si>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</si>
  <si>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</si>
  <si>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</si>
  <si>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</si>
  <si>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</si>
  <si>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</si>
  <si>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</si>
  <si>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</si>
  <si>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</si>
  <si>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</si>
  <si>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</si>
  <si>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</si>
  <si>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</si>
  <si>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</si>
  <si>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</si>
  <si>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</si>
  <si>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</si>
  <si>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</si>
  <si>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</si>
  <si>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</si>
  <si>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</si>
  <si>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</si>
  <si>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</si>
  <si>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</si>
  <si>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</si>
  <si>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</si>
  <si>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</si>
  <si>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</si>
  <si>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</si>
  <si>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</si>
  <si>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</si>
  <si>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</si>
  <si>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</si>
  <si>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</si>
  <si>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</si>
  <si>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</si>
  <si>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</si>
  <si>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</si>
  <si>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</si>
  <si>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</si>
  <si>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</si>
  <si>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</si>
  <si>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</si>
  <si>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</si>
  <si>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</si>
  <si>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</si>
  <si>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</si>
  <si>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</si>
  <si>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</si>
  <si>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</si>
  <si>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</si>
  <si>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</si>
  <si>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</si>
  <si>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</si>
  <si>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</si>
  <si>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</si>
  <si>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</si>
  <si>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</si>
  <si>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</si>
  <si>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</si>
  <si>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</si>
  <si>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</si>
  <si>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</si>
  <si>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</si>
  <si>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</si>
  <si>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</si>
  <si>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</si>
  <si>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</si>
  <si>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</si>
  <si>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</si>
  <si>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</si>
  <si>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</si>
  <si>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</si>
  <si>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</si>
  <si>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</si>
  <si>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</si>
  <si>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</si>
  <si>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</si>
  <si>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</si>
  <si>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</si>
  <si>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</si>
  <si>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</si>
  <si>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</si>
  <si>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</si>
  <si>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</si>
  <si>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</si>
  <si>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</si>
  <si>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</si>
  <si>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</si>
  <si>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</si>
  <si>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</si>
  <si>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</si>
  <si>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</si>
  <si>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</si>
  <si>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</si>
  <si>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</si>
  <si>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</si>
  <si>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</si>
  <si>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</si>
  <si>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</si>
  <si>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</si>
  <si>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</si>
  <si>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</si>
  <si>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</si>
  <si>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</si>
  <si>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</si>
  <si>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</si>
  <si>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</si>
  <si>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</si>
  <si>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</si>
  <si>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</si>
  <si>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</si>
  <si>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</si>
  <si>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</si>
  <si>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</si>
  <si>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</si>
  <si>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</si>
  <si>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</si>
  <si>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</si>
  <si>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</si>
  <si>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</si>
  <si>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</si>
  <si>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</si>
  <si>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</si>
  <si>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</si>
  <si>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</si>
  <si>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</si>
  <si>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</si>
  <si>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</si>
  <si>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</si>
  <si>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</si>
  <si>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</si>
  <si>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</si>
  <si>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</si>
  <si>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</si>
  <si>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</si>
  <si>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</si>
  <si>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</si>
  <si>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</si>
  <si>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</si>
  <si>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</si>
  <si>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</si>
  <si>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</si>
  <si>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</si>
  <si>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</si>
  <si>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</si>
  <si>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</si>
  <si>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</si>
  <si>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</si>
  <si>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</si>
  <si>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</si>
  <si>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</si>
  <si>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</si>
  <si>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</si>
  <si>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</si>
  <si>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</si>
  <si>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</si>
  <si>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</si>
  <si>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</si>
  <si>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</si>
  <si>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</si>
  <si>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</si>
  <si>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</si>
  <si>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</si>
  <si>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</si>
  <si>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</si>
  <si>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</si>
  <si>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</si>
  <si>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</si>
  <si>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</si>
  <si>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</si>
  <si>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</si>
  <si>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</si>
  <si>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</si>
  <si>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</si>
  <si>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</si>
  <si>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</si>
  <si>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</si>
  <si>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</si>
  <si>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</si>
  <si>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</si>
  <si>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</si>
  <si>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</si>
  <si>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</si>
  <si>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</si>
  <si>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</si>
  <si>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</si>
  <si>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</si>
  <si>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</si>
  <si>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</si>
  <si>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</si>
  <si>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</si>
  <si>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</si>
  <si>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</si>
  <si>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</si>
  <si>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</si>
  <si>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</si>
  <si>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</si>
  <si>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</si>
  <si>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</si>
  <si>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</si>
  <si>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</si>
  <si>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</si>
  <si>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</si>
  <si>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</si>
  <si>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</si>
  <si>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</si>
  <si>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</si>
  <si>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</si>
  <si>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</si>
  <si>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</si>
  <si>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</si>
  <si>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</si>
  <si>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</si>
  <si>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</si>
  <si>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</si>
  <si>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</si>
  <si>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</si>
  <si>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</si>
  <si>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</si>
  <si>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</si>
  <si>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</si>
  <si>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</si>
  <si>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</si>
  <si>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</si>
  <si>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</si>
  <si>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</si>
  <si>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</si>
  <si>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</si>
  <si>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</si>
  <si>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</si>
  <si>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</si>
  <si>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</si>
  <si>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</si>
  <si>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</si>
  <si>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</si>
  <si>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</si>
  <si>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</si>
  <si>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</si>
  <si>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</si>
  <si>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</si>
  <si>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</si>
  <si>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</si>
  <si>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</si>
  <si>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</si>
  <si>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</si>
  <si>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</si>
  <si>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</si>
  <si>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</si>
  <si>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</si>
  <si>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</si>
  <si>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</si>
  <si>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</si>
  <si>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</si>
  <si>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</si>
  <si>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</si>
  <si>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</si>
  <si>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</si>
  <si>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</si>
  <si>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</si>
  <si>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</si>
  <si>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</si>
  <si>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</si>
  <si>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</si>
  <si>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</si>
  <si>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</si>
  <si>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</si>
  <si>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</si>
  <si>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</si>
  <si>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</si>
  <si>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</si>
  <si>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</si>
  <si>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</si>
  <si>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</si>
  <si>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</si>
  <si>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</si>
  <si>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</si>
  <si>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</si>
  <si>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</si>
  <si>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</si>
  <si>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</si>
  <si>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</si>
  <si>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</si>
  <si>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</si>
  <si>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</si>
  <si>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</si>
  <si>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</si>
  <si>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</si>
  <si>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</si>
  <si>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</si>
  <si>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</si>
  <si>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</si>
  <si>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</si>
  <si>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</si>
  <si>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</si>
  <si>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</si>
  <si>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</si>
  <si>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</si>
  <si>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</si>
  <si>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</si>
  <si>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</si>
  <si>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</si>
  <si>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</si>
  <si>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</si>
  <si>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</si>
  <si>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</si>
  <si>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</si>
  <si>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</si>
  <si>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</si>
  <si>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</si>
  <si>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</si>
  <si>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</si>
  <si>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</si>
  <si>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</si>
  <si>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</si>
  <si>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</si>
  <si>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</si>
  <si>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</si>
  <si>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</si>
  <si>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</si>
  <si>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</si>
  <si>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</si>
  <si>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</si>
  <si>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</si>
  <si>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</si>
  <si>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</si>
  <si>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</si>
  <si>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</si>
  <si>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</si>
  <si>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</si>
  <si>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</si>
  <si>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</si>
  <si>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</si>
  <si>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</si>
  <si>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</si>
  <si>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</si>
  <si>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</si>
  <si>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</si>
  <si>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</si>
  <si>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</si>
  <si>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</si>
  <si>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</si>
  <si>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</si>
  <si>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</si>
  <si>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</si>
  <si>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</si>
  <si>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</si>
  <si>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</si>
  <si>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</si>
  <si>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</si>
  <si>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</si>
  <si>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</si>
  <si>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</si>
  <si>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</si>
  <si>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</si>
  <si>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</si>
  <si>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</si>
  <si>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</si>
  <si>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</si>
  <si>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</si>
  <si>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</si>
  <si>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</si>
  <si>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</si>
  <si>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</si>
  <si>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</si>
  <si>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</si>
  <si>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</si>
  <si>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</si>
  <si>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</si>
  <si>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</si>
  <si>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</si>
  <si>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</si>
  <si>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</si>
  <si>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</si>
  <si>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</si>
  <si>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</si>
  <si>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</si>
  <si>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</si>
  <si>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</si>
  <si>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</si>
  <si>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</si>
  <si>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</si>
  <si>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</si>
  <si>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</si>
  <si>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</si>
  <si>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</si>
  <si>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</si>
  <si>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</si>
  <si>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</si>
  <si>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</si>
  <si>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</si>
  <si>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</si>
  <si>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</si>
  <si>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</si>
  <si>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</si>
  <si>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</si>
  <si>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</si>
  <si>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</si>
  <si>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</si>
  <si>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</si>
  <si>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</si>
  <si>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</si>
  <si>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</si>
  <si>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</si>
  <si>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</si>
  <si>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</si>
  <si>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</si>
  <si>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</si>
  <si>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</si>
  <si>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</si>
  <si>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</si>
  <si>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</si>
  <si>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</si>
  <si>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</si>
  <si>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</si>
  <si>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</si>
  <si>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</si>
  <si>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</si>
  <si>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</si>
  <si>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</si>
  <si>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</si>
  <si>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</si>
  <si>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</si>
  <si>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</si>
  <si>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</si>
  <si>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</si>
  <si>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</si>
  <si>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</si>
  <si>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</si>
  <si>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</si>
  <si>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</si>
  <si>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</si>
  <si>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</si>
  <si>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</si>
  <si>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</si>
  <si>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</si>
  <si>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</si>
  <si>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</si>
  <si>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</si>
  <si>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</si>
  <si>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</si>
  <si>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</si>
  <si>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</si>
  <si>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</si>
  <si>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</si>
  <si>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</si>
  <si>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</si>
  <si>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</si>
  <si>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</si>
  <si>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</si>
  <si>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</si>
  <si>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</si>
  <si>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</si>
  <si>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</si>
  <si>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</si>
  <si>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</si>
  <si>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</si>
  <si>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</si>
  <si>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</si>
  <si>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</si>
  <si>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</si>
  <si>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</si>
  <si>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</si>
  <si>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</si>
  <si>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</si>
  <si>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</si>
  <si>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</si>
  <si>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</si>
  <si>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</si>
  <si>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</si>
  <si>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</si>
  <si>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</si>
  <si>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</si>
  <si>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</si>
  <si>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</si>
  <si>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</si>
  <si>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</si>
  <si>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</si>
  <si>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</si>
  <si>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</si>
  <si>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</si>
  <si>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</si>
  <si>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</si>
  <si>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</si>
  <si>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</si>
  <si>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</si>
  <si>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</si>
  <si>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</si>
  <si>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</si>
  <si>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</si>
  <si>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</si>
  <si>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</si>
  <si>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</si>
  <si>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</si>
  <si>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</si>
  <si>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</si>
  <si>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</si>
  <si>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</si>
  <si>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</si>
  <si>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</si>
  <si>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</si>
  <si>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</si>
  <si>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</si>
  <si>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</si>
  <si>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</si>
  <si>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</si>
  <si>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</si>
  <si>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</si>
  <si>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</si>
  <si>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</si>
  <si>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</si>
  <si>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</si>
  <si>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</si>
  <si>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</si>
  <si>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</si>
  <si>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</si>
  <si>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</si>
  <si>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</si>
  <si>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</si>
  <si>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</si>
  <si>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</si>
  <si>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</si>
  <si>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</si>
  <si>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</si>
  <si>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</si>
  <si>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</si>
  <si>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</si>
  <si>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</si>
  <si>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</si>
  <si>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</si>
  <si>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</si>
  <si>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</si>
  <si>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</si>
  <si>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</si>
  <si>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</si>
  <si>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</si>
  <si>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</si>
  <si>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</si>
  <si>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</si>
  <si>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</si>
  <si>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</si>
  <si>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</si>
  <si>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</si>
  <si>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</si>
  <si>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</si>
  <si>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</si>
  <si>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</si>
  <si>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</si>
  <si>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</si>
  <si>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</si>
  <si>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</si>
  <si>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</si>
  <si>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</si>
  <si>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</si>
  <si>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</si>
  <si>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</si>
  <si>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</si>
  <si>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</si>
  <si>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</si>
  <si>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</si>
  <si>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</si>
  <si>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</si>
  <si>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</si>
  <si>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</si>
  <si>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</si>
  <si>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</si>
  <si>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</si>
  <si>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</si>
  <si>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</si>
  <si>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</si>
  <si>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</si>
  <si>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</si>
  <si>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</si>
  <si>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</si>
  <si>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</si>
  <si>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</si>
  <si>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</si>
  <si>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</si>
  <si>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</si>
  <si>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</si>
  <si>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</si>
  <si>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</si>
  <si>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</si>
  <si>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</si>
  <si>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</si>
  <si>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</si>
  <si>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</si>
  <si>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</si>
  <si>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</si>
  <si>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</si>
  <si>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</si>
  <si>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</si>
  <si>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</si>
  <si>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</si>
  <si>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</si>
  <si>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</si>
  <si>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</si>
  <si>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</si>
  <si>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</si>
  <si>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</si>
  <si>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</si>
  <si>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</si>
  <si>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</si>
  <si>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</si>
  <si>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</si>
  <si>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</si>
  <si>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</si>
  <si>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</si>
  <si>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</si>
  <si>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</si>
  <si>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</si>
  <si>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</si>
  <si>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</si>
  <si>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</si>
  <si>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</si>
  <si>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</si>
  <si>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</si>
  <si>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</si>
  <si>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</si>
  <si>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</si>
  <si>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</si>
  <si>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</si>
  <si>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</si>
  <si>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</si>
  <si>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</si>
  <si>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</si>
  <si>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</si>
  <si>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</si>
  <si>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</si>
  <si>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</si>
  <si>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</si>
  <si>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</si>
  <si>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</si>
  <si>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</si>
  <si>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</si>
  <si>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</si>
  <si>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</si>
  <si>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</si>
  <si>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</si>
  <si>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</si>
  <si>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</si>
  <si>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</si>
  <si>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</si>
  <si>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</si>
  <si>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</si>
  <si>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</si>
  <si>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</si>
  <si>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</si>
  <si>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</si>
  <si>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</si>
  <si>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</si>
  <si>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</si>
  <si>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</si>
  <si>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</si>
  <si>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</si>
  <si>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</si>
  <si>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</si>
  <si>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</si>
  <si>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</si>
  <si>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</si>
  <si>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</si>
  <si>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</si>
  <si>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</si>
  <si>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</si>
  <si>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</si>
  <si>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</si>
  <si>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</si>
  <si>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</si>
  <si>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</si>
  <si>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</si>
  <si>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</si>
  <si>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</si>
  <si>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</si>
  <si>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</si>
  <si>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</si>
  <si>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</si>
  <si>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</si>
  <si>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</si>
  <si>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</si>
  <si>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</si>
  <si>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</si>
  <si>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</si>
  <si>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</si>
  <si>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</si>
  <si>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</si>
  <si>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</si>
  <si>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</si>
  <si>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</si>
  <si>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</si>
  <si>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</si>
  <si>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</si>
  <si>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</si>
  <si>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</si>
  <si>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</si>
  <si>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</si>
  <si>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</si>
  <si>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</si>
  <si>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</si>
  <si>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</si>
  <si>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</si>
  <si>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</si>
  <si>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</si>
  <si>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</si>
  <si>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</si>
  <si>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</si>
  <si>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</si>
  <si>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</si>
  <si>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</si>
  <si>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</si>
  <si>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</si>
  <si>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</si>
  <si>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</si>
  <si>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</si>
  <si>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</si>
  <si>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</si>
  <si>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</si>
  <si>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</si>
  <si>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</si>
  <si>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</si>
  <si>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</si>
  <si>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</si>
  <si>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</si>
  <si>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</si>
  <si>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</si>
  <si>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</si>
  <si>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</si>
  <si>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</si>
  <si>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</si>
  <si>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</si>
  <si>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</si>
  <si>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</si>
  <si>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</si>
  <si>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</si>
  <si>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</si>
  <si>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</si>
  <si>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</si>
  <si>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</si>
  <si>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</si>
  <si>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</si>
  <si>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</si>
  <si>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</si>
  <si>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</si>
  <si>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</si>
  <si>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</si>
  <si>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</si>
  <si>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</si>
  <si>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</si>
  <si>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</si>
  <si>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</si>
  <si>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</si>
  <si>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</si>
  <si>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</si>
  <si>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</si>
  <si>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</si>
  <si>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</si>
  <si>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</si>
  <si>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</si>
  <si>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</si>
  <si>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</si>
  <si>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</si>
  <si>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</si>
  <si>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</si>
  <si>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</si>
  <si>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</si>
  <si>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</si>
  <si>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</si>
  <si>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</si>
  <si>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</si>
  <si>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</si>
  <si>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</si>
  <si>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</si>
  <si>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</si>
  <si>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</si>
  <si>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</si>
  <si>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</si>
  <si>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</si>
  <si>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</si>
  <si>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</si>
  <si>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</si>
  <si>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</si>
  <si>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</si>
  <si>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</si>
  <si>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</si>
  <si>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</si>
  <si>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</si>
  <si>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</si>
  <si>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</si>
  <si>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</si>
  <si>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</si>
  <si>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</si>
  <si>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</si>
  <si>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</si>
  <si>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</si>
  <si>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</si>
  <si>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</si>
  <si>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</si>
  <si>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</si>
  <si>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</si>
  <si>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</si>
  <si>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</si>
  <si>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</si>
  <si>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</si>
  <si>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</si>
  <si>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</si>
  <si>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</si>
  <si>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</si>
  <si>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</si>
  <si>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</si>
  <si>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</si>
  <si>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</si>
  <si>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</si>
  <si>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</si>
  <si>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</si>
  <si>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</si>
  <si>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</si>
  <si>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</si>
  <si>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</si>
  <si>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</si>
  <si>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</si>
  <si>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</si>
  <si>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</si>
  <si>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</si>
  <si>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</si>
  <si>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</si>
  <si>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</si>
  <si>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</si>
  <si>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</si>
  <si>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</si>
  <si>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</si>
  <si>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</si>
  <si>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</si>
  <si>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</si>
  <si>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</si>
  <si>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</si>
  <si>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</si>
  <si>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</si>
  <si>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</si>
  <si>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</si>
  <si>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</si>
  <si>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</si>
  <si>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</si>
  <si>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</si>
  <si>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</si>
  <si>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</si>
  <si>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</si>
  <si>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</si>
  <si>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</si>
  <si>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</si>
  <si>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</si>
  <si>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</si>
  <si>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</si>
  <si>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</si>
  <si>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</si>
  <si>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</si>
  <si>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</si>
  <si>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</si>
  <si>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</si>
  <si>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</si>
  <si>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</si>
  <si>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</si>
  <si>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</si>
  <si>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</si>
  <si>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</si>
  <si>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</si>
  <si>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</si>
  <si>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</si>
  <si>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</si>
  <si>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</si>
  <si>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</si>
  <si>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</si>
  <si>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</si>
  <si>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</si>
  <si>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</si>
  <si>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</si>
  <si>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</si>
  <si>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</si>
  <si>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</si>
  <si>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</si>
  <si>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</si>
  <si>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</si>
  <si>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</si>
  <si>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</si>
  <si>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</si>
  <si>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</si>
  <si>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</si>
  <si>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</si>
  <si>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</si>
  <si>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</si>
  <si>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</si>
  <si>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</si>
  <si>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</si>
  <si>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</si>
  <si>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</si>
  <si>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</si>
  <si>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</si>
  <si>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</si>
  <si>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</si>
  <si>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</si>
  <si>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</si>
  <si>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</si>
  <si>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</si>
  <si>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</si>
  <si>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</si>
  <si>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</si>
  <si>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</si>
  <si>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</si>
  <si>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</si>
  <si>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</si>
  <si>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</si>
  <si>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</si>
  <si>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</si>
  <si>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</si>
  <si>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</si>
  <si>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</si>
  <si>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</si>
  <si>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</si>
  <si>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</si>
  <si>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</si>
  <si>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</si>
  <si>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</si>
  <si>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</si>
  <si>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</si>
  <si>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</si>
  <si>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</si>
  <si>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</si>
  <si>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</si>
  <si>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</si>
  <si>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</si>
  <si>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</si>
  <si>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</si>
  <si>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</si>
  <si>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</si>
  <si>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</si>
  <si>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</si>
  <si>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</si>
  <si>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</si>
  <si>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</si>
  <si>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</si>
  <si>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</si>
  <si>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</si>
  <si>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</si>
  <si>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</si>
  <si>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</si>
  <si>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</si>
  <si>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</si>
  <si>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</si>
  <si>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</si>
  <si>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</si>
  <si>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</si>
  <si>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</si>
  <si>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</si>
  <si>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</si>
  <si>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</si>
  <si>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</si>
  <si>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</si>
  <si>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</si>
  <si>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</si>
  <si>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</si>
  <si>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</si>
  <si>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</si>
  <si>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</si>
  <si>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</si>
  <si>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</si>
  <si>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</si>
  <si>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</si>
  <si>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</si>
  <si>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</si>
  <si>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</si>
  <si>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</si>
  <si>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</si>
  <si>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</si>
  <si>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</si>
  <si>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</si>
  <si>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</si>
  <si>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</si>
  <si>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</si>
  <si>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</si>
  <si>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</si>
  <si>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</si>
  <si>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</si>
  <si>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</si>
  <si>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</si>
  <si>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</si>
  <si>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</si>
  <si>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</si>
  <si>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</si>
  <si>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</si>
  <si>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</si>
  <si>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</si>
  <si>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</si>
  <si>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</si>
  <si>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</si>
  <si>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</si>
  <si>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</si>
  <si>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</si>
  <si>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</si>
  <si>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</si>
  <si>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</si>
  <si>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</si>
  <si>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</si>
  <si>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</si>
  <si>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</si>
  <si>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</si>
  <si>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</si>
  <si>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</si>
  <si>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</si>
  <si>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</si>
  <si>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</si>
  <si>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</si>
  <si>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</si>
  <si>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</si>
  <si>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</si>
  <si>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</si>
  <si>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</si>
  <si>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</si>
  <si>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</si>
  <si>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</si>
  <si>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</si>
  <si>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</si>
  <si>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</si>
  <si>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</si>
  <si>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</si>
  <si>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</si>
  <si>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</si>
  <si>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</si>
  <si>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</si>
  <si>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</si>
  <si>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</si>
  <si>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</si>
  <si>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</si>
  <si>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</si>
  <si>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</si>
  <si>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</si>
  <si>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</si>
  <si>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</si>
  <si>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</si>
  <si>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</si>
  <si>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</si>
  <si>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</si>
  <si>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</si>
  <si>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</si>
  <si>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</si>
  <si>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</si>
  <si>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</si>
  <si>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</si>
  <si>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</si>
  <si>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</si>
  <si>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</si>
  <si>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</si>
  <si>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</si>
  <si>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</si>
  <si>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</si>
  <si>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</si>
  <si>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</si>
  <si>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</si>
  <si>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</si>
  <si>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</si>
  <si>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</si>
  <si>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</si>
  <si>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</si>
  <si>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</si>
  <si>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</si>
  <si>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</si>
  <si>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</si>
  <si>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</si>
  <si>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</si>
  <si>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</si>
  <si>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</si>
  <si>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</si>
  <si>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</si>
  <si>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</si>
  <si>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</si>
  <si>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</si>
  <si>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</si>
  <si>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</si>
  <si>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</si>
  <si>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</si>
  <si>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</si>
  <si>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</si>
  <si>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</si>
  <si>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</si>
  <si>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</si>
  <si>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</si>
  <si>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</si>
  <si>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</si>
  <si>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</si>
  <si>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</si>
  <si>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</si>
  <si>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</si>
  <si>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</si>
  <si>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</si>
  <si>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</si>
  <si>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</si>
  <si>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</si>
  <si>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</si>
  <si>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</si>
  <si>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</si>
  <si>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</si>
  <si>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</si>
  <si>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</si>
  <si>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</si>
  <si>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</si>
  <si>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</si>
  <si>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</si>
  <si>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</si>
  <si>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</si>
  <si>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</si>
  <si>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</si>
  <si>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</si>
  <si>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</si>
  <si>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</si>
  <si>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</si>
  <si>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</si>
  <si>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</si>
  <si>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</si>
  <si>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</si>
  <si>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</si>
  <si>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</si>
  <si>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</si>
  <si>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</si>
  <si>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</si>
  <si>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</si>
  <si>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</si>
  <si>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</si>
  <si>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</si>
  <si>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</si>
  <si>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</si>
  <si>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</si>
  <si>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</si>
  <si>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</si>
  <si>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</si>
  <si>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</si>
  <si>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</si>
  <si>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</si>
  <si>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</si>
  <si>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</si>
  <si>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</si>
  <si>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</si>
  <si>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</si>
  <si>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</si>
  <si>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</si>
  <si>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</si>
  <si>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</si>
  <si>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</si>
  <si>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</si>
  <si>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</si>
  <si>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</si>
  <si>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</si>
  <si>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</si>
  <si>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</si>
  <si>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</si>
  <si>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</si>
  <si>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</si>
  <si>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</si>
  <si>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</si>
  <si>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</si>
  <si>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</si>
  <si>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</si>
  <si>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</si>
  <si>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</si>
  <si>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</si>
  <si>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</si>
  <si>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</si>
  <si>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</si>
  <si>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</si>
  <si>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</si>
  <si>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</si>
  <si>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</si>
  <si>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</si>
  <si>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</si>
  <si>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</si>
  <si>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</si>
  <si>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</si>
  <si>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</si>
  <si>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</si>
  <si>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</si>
  <si>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</si>
  <si>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</si>
  <si>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</si>
  <si>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</si>
  <si>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</si>
  <si>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</si>
  <si>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</si>
  <si>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</si>
  <si>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</si>
  <si>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</si>
  <si>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</si>
  <si>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</si>
  <si>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</si>
  <si>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</si>
  <si>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</si>
  <si>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</si>
  <si>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</si>
  <si>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</si>
  <si>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</si>
  <si>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</si>
  <si>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</si>
  <si>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</si>
  <si>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</si>
  <si>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</si>
  <si>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</si>
  <si>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</si>
  <si>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</si>
  <si>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</si>
  <si>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</si>
  <si>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</si>
  <si>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</si>
  <si>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</si>
  <si>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</si>
  <si>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</si>
  <si>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</si>
  <si>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</si>
  <si>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</si>
  <si>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</si>
  <si>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</si>
  <si>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</si>
  <si>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</si>
  <si>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</si>
  <si>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</si>
  <si>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</si>
  <si>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</si>
  <si>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</si>
  <si>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</si>
  <si>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</si>
  <si>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</si>
  <si>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</si>
  <si>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</si>
  <si>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</si>
  <si>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</si>
  <si>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</si>
  <si>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</si>
  <si>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</si>
  <si>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</si>
  <si>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</si>
  <si>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</si>
  <si>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</si>
  <si>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</si>
  <si>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</si>
  <si>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</si>
  <si>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</si>
  <si>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</si>
  <si>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</si>
  <si>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</si>
  <si>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</si>
  <si>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</si>
  <si>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</si>
  <si>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</si>
  <si>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</si>
  <si>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</si>
  <si>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</si>
  <si>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</si>
  <si>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</si>
  <si>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</si>
  <si>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</si>
  <si>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</si>
  <si>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</si>
  <si>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</si>
  <si>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</si>
  <si>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</si>
  <si>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</si>
  <si>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</si>
  <si>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</si>
  <si>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</si>
  <si>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</si>
  <si>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</si>
  <si>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</si>
  <si>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</si>
  <si>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</si>
  <si>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</si>
  <si>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</si>
  <si>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</si>
  <si>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</si>
  <si>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</si>
  <si>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</si>
  <si>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</si>
  <si>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</si>
  <si>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</si>
  <si>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</si>
  <si>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</si>
  <si>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</si>
  <si>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</si>
  <si>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</si>
  <si>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</si>
  <si>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</si>
  <si>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</si>
  <si>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</si>
  <si>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</si>
  <si>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</si>
  <si>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</si>
  <si>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</si>
  <si>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</si>
  <si>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</si>
  <si>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</si>
  <si>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</si>
  <si>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</si>
  <si>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</si>
  <si>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</si>
  <si>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</si>
  <si>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</si>
  <si>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</si>
  <si>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</si>
  <si>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</si>
  <si>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</si>
  <si>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</si>
  <si>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</si>
  <si>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</si>
  <si>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</si>
  <si>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</si>
  <si>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</si>
  <si>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</si>
  <si>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</si>
  <si>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</si>
  <si>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</si>
  <si>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</si>
  <si>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</si>
  <si>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</si>
  <si>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</si>
  <si>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</si>
  <si>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</si>
  <si>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</si>
  <si>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</si>
  <si>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</si>
  <si>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</si>
  <si>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</si>
  <si>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</si>
  <si>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</si>
  <si>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</si>
  <si>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</si>
  <si>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</si>
  <si>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</si>
  <si>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</si>
  <si>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</si>
  <si>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</si>
  <si>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</si>
  <si>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</si>
  <si>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</si>
  <si>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</si>
  <si>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</si>
  <si>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</si>
  <si>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</si>
  <si>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</si>
  <si>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</si>
  <si>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</si>
  <si>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</si>
  <si>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</si>
  <si>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</si>
  <si>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</si>
  <si>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</si>
  <si>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</si>
  <si>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</si>
  <si>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</si>
  <si>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</si>
  <si>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</si>
  <si>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</si>
  <si>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</si>
  <si>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</si>
  <si>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</si>
  <si>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</si>
  <si>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</si>
  <si>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</si>
  <si>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</si>
  <si>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</si>
  <si>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</si>
  <si>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</si>
  <si>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</si>
  <si>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</si>
  <si>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</si>
  <si>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</si>
  <si>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</si>
  <si>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</si>
  <si>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</si>
  <si>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</si>
  <si>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</si>
  <si>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</si>
  <si>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</si>
  <si>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</si>
  <si>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</si>
  <si>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</si>
  <si>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</si>
  <si>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</si>
  <si>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</si>
  <si>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</si>
  <si>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</si>
  <si>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</si>
  <si>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</si>
  <si>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</si>
  <si>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</si>
  <si>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</si>
  <si>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</si>
  <si>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</si>
  <si>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</si>
  <si>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</si>
  <si>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</si>
  <si>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</si>
  <si>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</si>
  <si>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</si>
  <si>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</si>
  <si>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</si>
  <si>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</si>
  <si>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</si>
  <si>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</si>
  <si>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</si>
  <si>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</si>
  <si>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</si>
  <si>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</si>
  <si>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</si>
  <si>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</si>
  <si>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</si>
  <si>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</si>
  <si>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</si>
  <si>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</si>
  <si>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</si>
  <si>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</si>
  <si>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</si>
  <si>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</si>
  <si>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</si>
  <si>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</si>
  <si>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</si>
  <si>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</si>
  <si>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</si>
  <si>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</si>
  <si>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</si>
  <si>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</si>
  <si>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</si>
  <si>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</si>
  <si>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</si>
  <si>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</si>
  <si>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</si>
  <si>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</si>
  <si>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</si>
  <si>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</si>
  <si>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</si>
  <si>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</si>
  <si>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</si>
  <si>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</si>
  <si>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</si>
  <si>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</si>
  <si>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</si>
  <si>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</si>
  <si>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</si>
  <si>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</si>
  <si>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</si>
  <si>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</si>
  <si>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</si>
  <si>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</si>
  <si>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</si>
  <si>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</si>
  <si>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</si>
  <si>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</si>
  <si>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</si>
  <si>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</si>
  <si>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</si>
  <si>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</si>
  <si>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</si>
  <si>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</si>
  <si>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</si>
  <si>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</si>
  <si>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</si>
  <si>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</si>
  <si>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</si>
  <si>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</si>
  <si>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</si>
  <si>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</si>
  <si>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</si>
  <si>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</si>
  <si>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</si>
  <si>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</si>
  <si>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</si>
  <si>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</si>
  <si>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</si>
  <si>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</si>
  <si>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</si>
  <si>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</si>
  <si>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</si>
  <si>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</si>
  <si>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</si>
  <si>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</si>
  <si>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</si>
  <si>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</si>
  <si>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</si>
  <si>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</si>
  <si>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</si>
  <si>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</si>
  <si>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</si>
  <si>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</si>
  <si>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</si>
  <si>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</si>
  <si>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</si>
  <si>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</si>
  <si>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</si>
  <si>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</si>
  <si>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</si>
  <si>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</si>
  <si>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</si>
  <si>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</si>
  <si>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</si>
  <si>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</si>
  <si>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</si>
  <si>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</si>
  <si>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</si>
  <si>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</si>
  <si>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</si>
  <si>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</si>
  <si>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</si>
  <si>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</si>
  <si>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</si>
  <si>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</si>
  <si>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</si>
  <si>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</si>
  <si>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</si>
  <si>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</si>
  <si>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</si>
  <si>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</si>
  <si>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</si>
  <si>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</si>
  <si>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</si>
  <si>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</si>
  <si>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</si>
  <si>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</si>
  <si>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</si>
  <si>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</si>
  <si>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</si>
  <si>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</si>
  <si>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</si>
  <si>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</si>
  <si>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</si>
  <si>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</si>
  <si>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</si>
  <si>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</si>
  <si>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</si>
  <si>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</si>
  <si>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</si>
  <si>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</si>
  <si>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</si>
  <si>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</si>
  <si>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</si>
  <si>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</si>
  <si>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</si>
  <si>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</si>
  <si>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</si>
  <si>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</si>
  <si>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</si>
  <si>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</si>
  <si>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</si>
  <si>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</si>
  <si>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</si>
  <si>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</si>
  <si>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</si>
  <si>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</si>
  <si>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</si>
  <si>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</si>
  <si>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</si>
  <si>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</si>
  <si>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</si>
  <si>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</si>
  <si>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</si>
  <si>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</si>
  <si>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</si>
  <si>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</si>
  <si>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</si>
  <si>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</si>
  <si>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</si>
  <si>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</si>
  <si>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</si>
  <si>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</si>
  <si>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</si>
  <si>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</si>
  <si>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</si>
  <si>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</si>
  <si>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</si>
  <si>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</si>
  <si>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</si>
  <si>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</si>
  <si>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</si>
  <si>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</si>
  <si>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</si>
  <si>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</si>
  <si>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</si>
  <si>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</si>
  <si>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</si>
  <si>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</si>
  <si>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</si>
  <si>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</si>
  <si>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</si>
  <si>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</si>
  <si>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</si>
  <si>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</si>
  <si>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</si>
  <si>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</si>
  <si>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</si>
  <si>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</si>
  <si>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</si>
  <si>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</si>
  <si>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</si>
  <si>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</si>
  <si>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</si>
  <si>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</si>
  <si>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</si>
  <si>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</si>
  <si>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</si>
  <si>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</si>
  <si>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</si>
  <si>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</si>
  <si>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</si>
  <si>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</si>
  <si>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</si>
  <si>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</si>
  <si>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</si>
  <si>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</si>
  <si>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</si>
  <si>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</si>
  <si>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</si>
  <si>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</si>
  <si>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</si>
  <si>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</si>
  <si>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</si>
  <si>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</si>
  <si>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</si>
  <si>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</si>
  <si>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</si>
  <si>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</si>
  <si>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</si>
  <si>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</si>
  <si>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</si>
  <si>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</si>
  <si>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</si>
  <si>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</si>
  <si>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</si>
  <si>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</si>
  <si>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</si>
  <si>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</si>
  <si>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</si>
  <si>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</si>
  <si>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</si>
  <si>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</si>
  <si>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</si>
  <si>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</si>
  <si>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</si>
  <si>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</si>
  <si>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</si>
  <si>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</si>
  <si>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</si>
  <si>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</si>
  <si>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</si>
  <si>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</si>
  <si>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</si>
  <si>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</si>
  <si>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</si>
  <si>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</si>
  <si>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</si>
  <si>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</si>
  <si>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</si>
  <si>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</si>
  <si>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</si>
  <si>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</si>
  <si>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</si>
  <si>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</si>
  <si>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</si>
  <si>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</si>
  <si>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</si>
  <si>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</si>
  <si>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</si>
  <si>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</si>
  <si>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</si>
  <si>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</si>
  <si>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</si>
  <si>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</si>
  <si>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</si>
  <si>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</si>
  <si>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</si>
  <si>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</si>
  <si>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</si>
  <si>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</si>
  <si>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</si>
  <si>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</si>
  <si>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</si>
  <si>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</si>
  <si>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</si>
  <si>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</si>
  <si>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</si>
  <si>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</si>
  <si>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</si>
  <si>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</si>
  <si>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</si>
  <si>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</si>
  <si>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</si>
  <si>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</si>
  <si>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</si>
  <si>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</si>
  <si>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</si>
  <si>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</si>
  <si>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</si>
  <si>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</si>
  <si>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</si>
  <si>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</si>
  <si>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</si>
  <si>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</si>
  <si>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</si>
  <si>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</si>
  <si>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</si>
  <si>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</si>
  <si>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</si>
  <si>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</si>
  <si>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</si>
  <si>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</si>
  <si>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</si>
  <si>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</si>
  <si>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</si>
  <si>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</si>
  <si>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</si>
  <si>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</si>
  <si>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</si>
  <si>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</si>
  <si>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</si>
  <si>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</si>
  <si>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</si>
  <si>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</si>
  <si>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</si>
  <si>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</si>
  <si>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</si>
  <si>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</si>
  <si>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</si>
  <si>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</si>
  <si>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</si>
  <si>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</si>
  <si>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</si>
  <si>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</si>
  <si>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</si>
  <si>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</si>
  <si>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</si>
  <si>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</si>
  <si>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</si>
  <si>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</si>
  <si>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</si>
  <si>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</si>
  <si>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</si>
  <si>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</si>
  <si>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</si>
  <si>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</si>
  <si>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</si>
  <si>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</si>
  <si>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</si>
  <si>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</si>
  <si>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</si>
  <si>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</si>
  <si>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</si>
  <si>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</si>
  <si>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</si>
  <si>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</si>
  <si>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</si>
  <si>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</si>
  <si>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</si>
  <si>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</si>
  <si>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</si>
  <si>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</si>
  <si>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</si>
  <si>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</si>
  <si>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</si>
  <si>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</si>
  <si>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</si>
  <si>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</si>
  <si>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</si>
  <si>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</si>
  <si>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</si>
  <si>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</si>
  <si>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</si>
  <si>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</si>
  <si>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</si>
  <si>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</si>
  <si>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</si>
  <si>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</si>
  <si>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</si>
  <si>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</si>
  <si>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</si>
  <si>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</si>
  <si>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</si>
  <si>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</si>
  <si>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</si>
  <si>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</si>
  <si>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</si>
  <si>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</si>
  <si>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</si>
  <si>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</si>
  <si>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</si>
  <si>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</si>
  <si>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</si>
  <si>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</si>
  <si>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</si>
  <si>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</si>
  <si>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</si>
  <si>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</si>
  <si>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</si>
  <si>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</si>
  <si>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</si>
  <si>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</si>
  <si>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</si>
  <si>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</si>
  <si>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</si>
  <si>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</si>
  <si>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</si>
  <si>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</si>
  <si>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</si>
  <si>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</si>
  <si>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</si>
  <si>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</si>
  <si>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</si>
  <si>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</si>
  <si>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</si>
  <si>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</si>
  <si>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</si>
  <si>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</si>
  <si>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</si>
  <si>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</si>
  <si>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</si>
  <si>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</si>
  <si>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</si>
  <si>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</si>
  <si>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</si>
  <si>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</si>
  <si>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</si>
  <si>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</si>
  <si>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</si>
  <si>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</si>
  <si>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</si>
  <si>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</si>
  <si>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</si>
  <si>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</si>
  <si>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</si>
  <si>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</si>
  <si>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</si>
  <si>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</si>
  <si>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</si>
  <si>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</si>
  <si>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</si>
  <si>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</si>
  <si>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</si>
  <si>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</si>
  <si>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</si>
  <si>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</si>
  <si>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</si>
  <si>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</si>
  <si>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</si>
  <si>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</si>
  <si>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</si>
  <si>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</si>
  <si>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</si>
  <si>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</si>
  <si>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</si>
  <si>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</si>
  <si>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</si>
  <si>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</si>
  <si>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</si>
  <si>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</si>
  <si>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</si>
  <si>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</si>
  <si>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</si>
  <si>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</si>
  <si>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</si>
  <si>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</si>
  <si>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</si>
  <si>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</si>
  <si>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</si>
  <si>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</si>
  <si>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</si>
  <si>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</si>
  <si>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</si>
  <si>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</si>
  <si>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</si>
  <si>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</si>
  <si>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</si>
  <si>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</si>
  <si>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</si>
  <si>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</si>
  <si>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</si>
  <si>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</si>
  <si>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</si>
  <si>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</si>
  <si>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</si>
  <si>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</si>
  <si>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</si>
  <si>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</si>
  <si>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</si>
  <si>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</si>
  <si>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</si>
  <si>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</si>
  <si>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</si>
  <si>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</si>
  <si>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</si>
  <si>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</si>
  <si>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</si>
  <si>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</si>
  <si>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</si>
  <si>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</si>
  <si>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</si>
  <si>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</si>
  <si>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</si>
  <si>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</si>
  <si>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</si>
  <si>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</si>
  <si>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</si>
  <si>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</si>
  <si>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</si>
  <si>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</si>
  <si>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</si>
  <si>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</si>
  <si>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</si>
  <si>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</si>
  <si>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</si>
  <si>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</si>
  <si>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</si>
  <si>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</si>
  <si>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</si>
  <si>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</si>
  <si>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</si>
  <si>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</si>
  <si>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</si>
  <si>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</si>
  <si>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</si>
  <si>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</si>
  <si>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</si>
  <si>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</si>
  <si>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</si>
  <si>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</si>
  <si>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</si>
  <si>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</si>
  <si>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</si>
  <si>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</si>
  <si>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</si>
  <si>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</si>
  <si>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</si>
  <si>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</si>
  <si>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</si>
  <si>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</si>
  <si>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</si>
  <si>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</si>
  <si>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</si>
  <si>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</si>
  <si>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</si>
  <si>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</si>
  <si>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</si>
  <si>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</si>
  <si>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</si>
  <si>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</si>
  <si>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</si>
  <si>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</si>
  <si>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</si>
  <si>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</si>
  <si>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</si>
  <si>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</si>
  <si>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</si>
  <si>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</si>
  <si>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</si>
  <si>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</si>
  <si>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</si>
  <si>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</si>
  <si>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</si>
  <si>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</si>
  <si>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</si>
  <si>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</si>
  <si>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</si>
  <si>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</si>
  <si>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</si>
  <si>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</si>
  <si>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</si>
  <si>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</si>
  <si>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</si>
  <si>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</si>
  <si>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</si>
  <si>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</si>
  <si>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</si>
  <si>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</si>
  <si>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</si>
  <si>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</si>
  <si>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</si>
  <si>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</si>
  <si>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</si>
  <si>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</si>
  <si>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</si>
  <si>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</si>
  <si>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</si>
  <si>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</si>
  <si>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</si>
  <si>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</si>
  <si>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</si>
  <si>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</si>
  <si>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</si>
  <si>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</si>
  <si>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</si>
  <si>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</si>
  <si>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</si>
  <si>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</si>
  <si>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</si>
  <si>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</si>
  <si>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</si>
  <si>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</si>
  <si>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</si>
  <si>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</si>
  <si>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</si>
  <si>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</si>
  <si>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</si>
  <si>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</si>
  <si>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</si>
  <si>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</si>
  <si>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</si>
  <si>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</si>
  <si>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</si>
  <si>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</si>
  <si>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</si>
  <si>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</si>
  <si>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</si>
  <si>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</si>
  <si>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</si>
  <si>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</si>
  <si>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</si>
  <si>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</si>
  <si>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</si>
  <si>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</si>
  <si>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</si>
  <si>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</si>
  <si>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</si>
  <si>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</si>
  <si>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</si>
  <si>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</si>
  <si>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</si>
  <si>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</si>
  <si>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</si>
  <si>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</si>
  <si>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</si>
  <si>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</si>
  <si>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</si>
  <si>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</si>
  <si>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</si>
  <si>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</si>
  <si>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</si>
  <si>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</si>
  <si>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</si>
  <si>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</si>
  <si>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</si>
  <si>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</si>
  <si>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</si>
  <si>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</si>
  <si>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</si>
  <si>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</si>
  <si>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</si>
  <si>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</si>
  <si>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</si>
  <si>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</si>
  <si>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</si>
  <si>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</si>
  <si>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</si>
  <si>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</si>
  <si>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</si>
  <si>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</si>
  <si>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</si>
  <si>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</si>
  <si>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</si>
  <si>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</si>
  <si>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</si>
  <si>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</si>
  <si>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</si>
  <si>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</si>
  <si>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</si>
  <si>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</si>
  <si>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</si>
  <si>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</si>
  <si>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</si>
  <si>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</si>
  <si>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</si>
  <si>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</si>
  <si>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</si>
  <si>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</si>
  <si>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</si>
  <si>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</si>
  <si>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</si>
  <si>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</si>
  <si>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</si>
  <si>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</si>
  <si>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</si>
  <si>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</si>
  <si>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</si>
  <si>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</si>
  <si>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</si>
  <si>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</si>
  <si>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</si>
  <si>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</si>
  <si>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</si>
  <si>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</si>
  <si>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</si>
  <si>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</si>
  <si>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</si>
  <si>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</si>
  <si>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</si>
  <si>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</si>
  <si>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</si>
  <si>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</si>
  <si>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</si>
  <si>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</si>
  <si>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</si>
  <si>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</si>
  <si>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</si>
  <si>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</si>
  <si>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</si>
  <si>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</si>
  <si>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</si>
  <si>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</si>
  <si>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</si>
  <si>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</si>
  <si>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</si>
  <si>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</si>
  <si>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</si>
  <si>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</si>
  <si>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</si>
  <si>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</si>
  <si>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</si>
  <si>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</si>
  <si>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</si>
  <si>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</si>
  <si>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</si>
  <si>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</si>
  <si>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</si>
  <si>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</si>
  <si>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</si>
  <si>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</si>
  <si>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</si>
  <si>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</si>
  <si>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</si>
  <si>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</si>
  <si>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</si>
  <si>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</si>
  <si>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</si>
  <si>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</si>
  <si>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</si>
  <si>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</si>
  <si>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</si>
  <si>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</si>
  <si>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</si>
  <si>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</si>
  <si>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</si>
  <si>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</si>
  <si>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</si>
  <si>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</si>
  <si>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</si>
  <si>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</si>
  <si>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</si>
  <si>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</si>
  <si>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</si>
  <si>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</si>
  <si>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</si>
  <si>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</si>
  <si>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</si>
  <si>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</si>
  <si>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</si>
  <si>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</si>
  <si>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</si>
  <si>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</si>
  <si>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</si>
  <si>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</si>
  <si>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</si>
  <si>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</si>
  <si>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</si>
  <si>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</si>
  <si>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</si>
  <si>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</si>
  <si>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</si>
  <si>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</si>
  <si>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</si>
  <si>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</si>
  <si>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</si>
  <si>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</si>
  <si>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</si>
  <si>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</si>
  <si>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</si>
  <si>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</si>
  <si>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</si>
  <si>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</si>
  <si>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</si>
  <si>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</si>
  <si>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</si>
  <si>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</si>
  <si>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</si>
  <si>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</si>
  <si>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</si>
  <si>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</si>
  <si>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</si>
  <si>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</si>
  <si>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</si>
  <si>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</si>
  <si>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</si>
  <si>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</si>
  <si>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</si>
  <si>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</si>
  <si>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</si>
  <si>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</si>
  <si>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</si>
  <si>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</si>
  <si>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</si>
  <si>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</si>
  <si>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</si>
  <si>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</si>
  <si>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</si>
  <si>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</si>
  <si>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</si>
  <si>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</si>
  <si>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</si>
  <si>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</si>
  <si>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</si>
  <si>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</si>
  <si>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</si>
  <si>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</si>
  <si>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</si>
  <si>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</si>
  <si>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</si>
  <si>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</si>
  <si>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</si>
  <si>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</si>
  <si>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</si>
  <si>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</si>
  <si>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</si>
  <si>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</si>
  <si>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</si>
  <si>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</si>
  <si>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</si>
  <si>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</si>
  <si>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</si>
  <si>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</si>
  <si>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</si>
  <si>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</si>
  <si>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</si>
  <si>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</si>
  <si>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</si>
  <si>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</si>
  <si>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</si>
  <si>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</si>
  <si>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</si>
  <si>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</si>
  <si>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</si>
  <si>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</si>
  <si>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</si>
  <si>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</si>
  <si>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</si>
  <si>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</si>
  <si>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</si>
  <si>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</si>
  <si>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</si>
  <si>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</si>
  <si>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</si>
  <si>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</si>
  <si>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</si>
  <si>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</si>
  <si>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</si>
  <si>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</si>
  <si>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</si>
  <si>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</si>
  <si>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</si>
  <si>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</si>
  <si>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</si>
  <si>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</si>
  <si>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</si>
  <si>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</si>
  <si>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</si>
  <si>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</si>
  <si>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</si>
  <si>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</si>
  <si>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</si>
  <si>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</si>
  <si>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</si>
  <si>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</si>
  <si>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</si>
  <si>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</si>
  <si>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</si>
  <si>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</si>
  <si>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</si>
  <si>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</si>
  <si>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</si>
  <si>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</si>
  <si>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</si>
  <si>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</si>
  <si>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</si>
  <si>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</si>
  <si>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</si>
  <si>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</si>
  <si>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</si>
  <si>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</si>
  <si>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</si>
  <si>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</si>
  <si>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</si>
  <si>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</si>
  <si>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</si>
  <si>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</si>
  <si>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</si>
  <si>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</si>
  <si>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</si>
  <si>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</si>
  <si>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</si>
  <si>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</si>
  <si>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</si>
  <si>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</si>
  <si>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</si>
  <si>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</si>
  <si>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</si>
  <si>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</si>
  <si>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</si>
  <si>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</si>
  <si>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</si>
  <si>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</si>
  <si>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</si>
  <si>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</si>
  <si>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</si>
  <si>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</si>
  <si>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</si>
  <si>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</si>
  <si>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</si>
  <si>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</si>
  <si>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</si>
  <si>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</si>
  <si>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</si>
  <si>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</si>
  <si>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</si>
  <si>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</si>
  <si>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</si>
  <si>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</si>
  <si>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</si>
  <si>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</si>
  <si>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</si>
  <si>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</si>
  <si>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</si>
  <si>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</si>
  <si>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</si>
  <si>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</si>
  <si>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</si>
  <si>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</si>
  <si>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</si>
  <si>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</si>
  <si>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</si>
  <si>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</si>
  <si>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</si>
  <si>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</si>
  <si>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</si>
  <si>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</si>
  <si>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</si>
  <si>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</si>
  <si>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</si>
  <si>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</si>
  <si>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</si>
  <si>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</si>
  <si>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</si>
  <si>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</si>
  <si>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</si>
  <si>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</si>
  <si>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</si>
  <si>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</si>
  <si>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</si>
  <si>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</si>
  <si>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</si>
  <si>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</si>
  <si>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</si>
  <si>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</si>
  <si>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</si>
  <si>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</si>
  <si>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</si>
  <si>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</si>
  <si>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</si>
  <si>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</si>
  <si>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</si>
  <si>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</si>
  <si>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</si>
  <si>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</si>
  <si>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</si>
  <si>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</si>
  <si>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</si>
  <si>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</si>
  <si>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</si>
  <si>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</si>
  <si>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</si>
  <si>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</si>
  <si>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</si>
  <si>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</si>
  <si>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</si>
  <si>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</si>
  <si>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</si>
  <si>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</si>
  <si>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</si>
  <si>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</si>
  <si>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</si>
  <si>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</si>
  <si>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</si>
  <si>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</si>
  <si>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</si>
  <si>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</si>
  <si>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</si>
  <si>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</si>
  <si>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</si>
  <si>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</si>
  <si>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</si>
  <si>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</si>
  <si>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</si>
  <si>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</si>
  <si>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</si>
  <si>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</si>
  <si>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</si>
  <si>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</si>
  <si>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</si>
  <si>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</si>
  <si>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</si>
  <si>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</si>
  <si>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</si>
  <si>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</si>
  <si>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</si>
  <si>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</si>
  <si>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</si>
  <si>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</si>
  <si>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</si>
  <si>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</si>
  <si>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</si>
  <si>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</si>
  <si>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</si>
  <si>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</si>
  <si>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</si>
  <si>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</si>
  <si>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</si>
  <si>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</si>
  <si>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</si>
  <si>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</si>
  <si>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</si>
  <si>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</si>
  <si>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</si>
  <si>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</si>
  <si>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</si>
  <si>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</si>
  <si>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</si>
  <si>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</si>
  <si>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</si>
  <si>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</si>
  <si>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</si>
  <si>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</si>
  <si>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</si>
  <si>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</si>
  <si>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</si>
  <si>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</si>
  <si>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</si>
  <si>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</si>
  <si>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</si>
  <si>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</si>
  <si>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</si>
  <si>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</si>
  <si>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</si>
  <si>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</si>
  <si>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</si>
  <si>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</si>
  <si>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</si>
  <si>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</si>
  <si>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</si>
  <si>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</si>
  <si>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</si>
  <si>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</si>
  <si>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</si>
  <si>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</si>
  <si>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</si>
  <si>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</si>
  <si>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</si>
  <si>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</si>
  <si>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</si>
  <si>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</si>
  <si>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</si>
  <si>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</si>
  <si>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</si>
  <si>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</si>
  <si>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</si>
  <si>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</si>
  <si>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</si>
  <si>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</si>
  <si>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</si>
  <si>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</si>
  <si>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</si>
  <si>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</si>
  <si>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</si>
  <si>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</si>
  <si>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</si>
  <si>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</si>
  <si>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</si>
  <si>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</si>
  <si>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</si>
  <si>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</si>
  <si>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</si>
  <si>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</si>
  <si>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</si>
  <si>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</si>
  <si>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</si>
  <si>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</si>
  <si>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</si>
  <si>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</si>
  <si>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</si>
  <si>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</si>
  <si>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</si>
  <si>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</si>
  <si>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</si>
  <si>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</si>
  <si>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</si>
  <si>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</si>
  <si>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</si>
  <si>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</si>
  <si>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</si>
  <si>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</si>
  <si>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</si>
  <si>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</si>
  <si>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</si>
  <si>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</si>
  <si>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</si>
  <si>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</si>
  <si>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</si>
  <si>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</si>
  <si>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</si>
  <si>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</si>
  <si>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</si>
  <si>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</si>
  <si>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</si>
  <si>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</si>
  <si>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</si>
  <si>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</si>
  <si>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</si>
  <si>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</si>
  <si>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</si>
  <si>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</si>
  <si>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</si>
  <si>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</si>
  <si>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</si>
  <si>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</si>
  <si>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</si>
  <si>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</si>
  <si>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</si>
  <si>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</si>
  <si>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</si>
  <si>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</si>
  <si>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</si>
  <si>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</si>
  <si>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</si>
  <si>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</si>
  <si>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</si>
  <si>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</si>
  <si>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</si>
  <si>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</si>
  <si>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</si>
  <si>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</si>
  <si>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</si>
  <si>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</si>
  <si>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</si>
  <si>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</si>
  <si>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</si>
  <si>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</si>
  <si>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</si>
  <si>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</si>
  <si>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</si>
  <si>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</si>
  <si>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</si>
  <si>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</si>
  <si>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</si>
  <si>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</si>
  <si>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</si>
  <si>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</si>
  <si>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</si>
  <si>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</si>
  <si>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</si>
  <si>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</si>
  <si>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</si>
  <si>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</si>
  <si>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</si>
  <si>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</si>
  <si>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</si>
  <si>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</si>
  <si>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</si>
  <si>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</si>
  <si>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</si>
  <si>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</si>
  <si>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</si>
  <si>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</si>
  <si>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</si>
  <si>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</si>
  <si>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</si>
  <si>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</si>
  <si>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</si>
  <si>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</si>
  <si>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</si>
  <si>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</si>
  <si>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</si>
  <si>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</si>
  <si>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</si>
  <si>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</si>
  <si>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</si>
  <si>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</si>
  <si>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</si>
  <si>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</si>
  <si>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</si>
  <si>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</si>
  <si>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</si>
  <si>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</si>
  <si>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</si>
  <si>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</si>
  <si>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</si>
  <si>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</si>
  <si>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</si>
  <si>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</si>
  <si>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</si>
  <si>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</si>
  <si>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</si>
  <si>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</si>
  <si>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</si>
  <si>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</si>
  <si>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</si>
  <si>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</si>
  <si>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</si>
  <si>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</si>
  <si>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</si>
  <si>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</si>
  <si>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</si>
  <si>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</si>
  <si>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</si>
  <si>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</si>
  <si>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</si>
  <si>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</si>
  <si>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</si>
  <si>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</si>
  <si>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</si>
  <si>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</si>
  <si>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</si>
  <si>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</si>
  <si>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</si>
  <si>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</si>
  <si>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</si>
  <si>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</si>
  <si>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</si>
  <si>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</si>
  <si>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</si>
  <si>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</si>
  <si>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</si>
  <si>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</si>
  <si>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</si>
  <si>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</si>
  <si>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</si>
  <si>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</si>
  <si>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</si>
  <si>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</si>
  <si>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</si>
  <si>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</si>
  <si>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</si>
  <si>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</si>
  <si>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</si>
  <si>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</si>
  <si>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</si>
  <si>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</si>
  <si>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</si>
  <si>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</si>
  <si>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</si>
  <si>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</si>
  <si>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</si>
  <si>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</si>
  <si>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</si>
  <si>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</si>
  <si>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</si>
  <si>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</si>
  <si>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</si>
  <si>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</si>
  <si>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</si>
  <si>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</si>
  <si>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</si>
  <si>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</si>
  <si>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</si>
  <si>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</si>
  <si>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</si>
  <si>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</si>
  <si>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</si>
  <si>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</si>
  <si>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</si>
  <si>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</si>
  <si>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</si>
  <si>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</si>
  <si>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</si>
  <si>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</si>
  <si>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</si>
  <si>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</si>
  <si>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</si>
  <si>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</si>
  <si>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</si>
  <si>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</si>
  <si>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</si>
  <si>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</si>
  <si>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</si>
  <si>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</si>
  <si>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</si>
  <si>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</si>
  <si>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</si>
  <si>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</si>
  <si>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</si>
  <si>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</si>
  <si>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</si>
  <si>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</si>
  <si>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</si>
  <si>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</si>
  <si>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</si>
  <si>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</si>
  <si>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</si>
  <si>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</si>
  <si>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</si>
  <si>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</si>
  <si>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</si>
  <si>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</si>
  <si>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</si>
  <si>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</si>
  <si>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</si>
  <si>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</si>
  <si>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</si>
  <si>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</si>
  <si>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</si>
  <si>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</si>
  <si>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</si>
  <si>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</si>
  <si>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</si>
  <si>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</si>
  <si>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</si>
  <si>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</si>
  <si>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</si>
  <si>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</si>
  <si>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</si>
  <si>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</si>
  <si>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</si>
  <si>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</si>
  <si>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</si>
  <si>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</si>
  <si>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</si>
  <si>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</si>
  <si>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</si>
  <si>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</si>
  <si>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</si>
  <si>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</si>
  <si>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</si>
  <si>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</si>
  <si>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</si>
  <si>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</si>
  <si>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</si>
  <si>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</si>
  <si>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</si>
  <si>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</si>
  <si>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</si>
  <si>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</si>
  <si>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</si>
  <si>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</si>
  <si>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</si>
  <si>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</si>
  <si>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</si>
  <si>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</si>
  <si>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</si>
  <si>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</si>
  <si>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</si>
  <si>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</si>
  <si>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</si>
  <si>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</si>
  <si>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</si>
  <si>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</si>
  <si>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</si>
  <si>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</si>
  <si>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</si>
  <si>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</si>
  <si>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</si>
  <si>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</si>
  <si>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</si>
  <si>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</si>
  <si>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</si>
  <si>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</si>
  <si>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</si>
  <si>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</si>
  <si>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</si>
  <si>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</si>
  <si>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</si>
  <si>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</si>
  <si>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</si>
  <si>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</si>
  <si>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</si>
  <si>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</si>
  <si>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</si>
  <si>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</si>
  <si>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</si>
  <si>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</si>
  <si>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</si>
  <si>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</si>
  <si>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</si>
  <si>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</si>
  <si>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</si>
  <si>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</si>
  <si>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</si>
  <si>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</si>
  <si>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</si>
  <si>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</si>
  <si>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</si>
  <si>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</si>
  <si>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</si>
  <si>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</si>
  <si>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</si>
  <si>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</si>
  <si>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</si>
  <si>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</si>
  <si>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</si>
  <si>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</si>
  <si>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</si>
  <si>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</si>
  <si>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</si>
  <si>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</si>
  <si>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</si>
  <si>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</si>
  <si>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</si>
  <si>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</si>
  <si>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</si>
  <si>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</si>
  <si>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</si>
  <si>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</si>
  <si>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</si>
  <si>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</si>
  <si>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</si>
  <si>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</si>
  <si>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</si>
  <si>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</si>
  <si>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</si>
  <si>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</si>
  <si>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</si>
  <si>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</si>
  <si>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</si>
  <si>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</si>
  <si>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</si>
  <si>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</si>
  <si>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</si>
  <si>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</si>
  <si>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</si>
  <si>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</si>
  <si>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</si>
  <si>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</si>
  <si>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</si>
  <si>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</si>
  <si>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</si>
  <si>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</si>
  <si>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</si>
  <si>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</si>
  <si>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</si>
  <si>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</si>
  <si>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</si>
  <si>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</si>
  <si>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</si>
  <si>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</si>
  <si>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</si>
  <si>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</si>
  <si>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</si>
  <si>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</si>
  <si>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</si>
  <si>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</si>
  <si>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</si>
  <si>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</si>
  <si>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</si>
  <si>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</si>
  <si>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</si>
  <si>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</si>
  <si>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</si>
  <si>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</si>
  <si>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</si>
  <si>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</si>
  <si>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</si>
  <si>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</si>
  <si>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</si>
  <si>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</si>
  <si>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</si>
  <si>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</si>
  <si>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</si>
  <si>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</si>
  <si>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</si>
  <si>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</si>
  <si>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</si>
  <si>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</si>
  <si>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</si>
  <si>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</si>
  <si>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</si>
  <si>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</si>
  <si>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</si>
  <si>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</si>
  <si>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</si>
  <si>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</si>
  <si>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</si>
  <si>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</si>
  <si>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</si>
  <si>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</si>
  <si>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</si>
  <si>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</si>
  <si>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</si>
  <si>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</si>
  <si>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</si>
  <si>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</si>
  <si>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</si>
  <si>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</si>
  <si>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</si>
  <si>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</si>
  <si>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</si>
  <si>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</si>
  <si>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</si>
  <si>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</si>
  <si>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</si>
  <si>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</si>
  <si>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</si>
  <si>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</si>
  <si>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</si>
  <si>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</si>
  <si>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</si>
  <si>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</si>
  <si>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</si>
  <si>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</si>
  <si>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</si>
  <si>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</si>
  <si>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</si>
  <si>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</si>
  <si>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</si>
  <si>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</si>
  <si>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</si>
  <si>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</si>
  <si>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</si>
  <si>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</si>
  <si>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</si>
  <si>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</si>
  <si>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</si>
  <si>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</si>
  <si>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</si>
  <si>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</si>
  <si>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</si>
  <si>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</si>
  <si>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</si>
  <si>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</si>
  <si>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</si>
  <si>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</si>
  <si>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</si>
  <si>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</si>
  <si>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</si>
  <si>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</si>
  <si>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</si>
  <si>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</si>
  <si>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</si>
  <si>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</si>
  <si>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</si>
  <si>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</si>
  <si>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</si>
  <si>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</si>
  <si>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</si>
  <si>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</si>
  <si>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</si>
  <si>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</si>
  <si>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</si>
  <si>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</si>
  <si>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</si>
  <si>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</si>
  <si>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</si>
  <si>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</si>
  <si>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</si>
  <si>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</si>
  <si>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</si>
  <si>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</si>
  <si>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</si>
  <si>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</si>
  <si>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</si>
  <si>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</si>
  <si>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</si>
  <si>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</si>
  <si>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</si>
  <si>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</si>
  <si>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</si>
  <si>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</si>
  <si>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</si>
  <si>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</si>
  <si>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</si>
  <si>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</si>
  <si>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</si>
  <si>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</si>
  <si>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</si>
  <si>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</si>
  <si>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</si>
  <si>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</si>
  <si>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</si>
  <si>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</si>
  <si>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</si>
  <si>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</si>
  <si>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</si>
  <si>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</si>
  <si>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</si>
  <si>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</si>
  <si>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</si>
  <si>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</si>
  <si>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</si>
  <si>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</si>
  <si>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</si>
  <si>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</si>
  <si>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</si>
  <si>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</si>
  <si>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</si>
  <si>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</si>
  <si>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</si>
  <si>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</si>
  <si>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</si>
  <si>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</si>
  <si>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</si>
  <si>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</si>
  <si>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</si>
  <si>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</si>
  <si>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</si>
  <si>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</si>
  <si>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</si>
  <si>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</si>
  <si>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</si>
  <si>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</si>
  <si>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</si>
  <si>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</si>
  <si>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</si>
  <si>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</si>
  <si>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</si>
  <si>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</si>
  <si>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</si>
  <si>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</si>
  <si>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</si>
  <si>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</si>
  <si>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</si>
  <si>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</si>
  <si>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</si>
  <si>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</si>
  <si>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</si>
  <si>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</si>
  <si>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</si>
  <si>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</si>
  <si>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</si>
  <si>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</si>
  <si>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</si>
  <si>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</si>
  <si>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</si>
  <si>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</si>
  <si>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</si>
  <si>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</si>
  <si>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</si>
  <si>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</si>
  <si>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</si>
  <si>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</si>
  <si>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</si>
  <si>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</si>
  <si>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</si>
  <si>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</si>
  <si>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</si>
  <si>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</si>
  <si>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</si>
  <si>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</si>
  <si>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</si>
  <si>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</si>
  <si>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</si>
  <si>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</si>
  <si>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</si>
  <si>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</si>
  <si>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</si>
  <si>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</si>
  <si>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</si>
  <si>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</si>
  <si>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</si>
  <si>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</si>
  <si>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</si>
  <si>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</si>
  <si>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</si>
  <si>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</si>
  <si>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</si>
  <si>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</si>
  <si>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</si>
  <si>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</si>
  <si>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</si>
  <si>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</si>
  <si>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</si>
  <si>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</si>
  <si>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</si>
  <si>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</si>
  <si>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</si>
  <si>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</si>
  <si>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</si>
  <si>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</si>
  <si>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</si>
  <si>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</si>
  <si>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</si>
  <si>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</si>
  <si>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</si>
  <si>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</si>
  <si>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</si>
  <si>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</si>
  <si>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</si>
  <si>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</si>
  <si>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</si>
  <si>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</si>
  <si>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</si>
  <si>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</si>
  <si>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</si>
  <si>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</si>
  <si>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</si>
  <si>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</si>
  <si>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</si>
  <si>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</si>
  <si>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</si>
  <si>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</si>
  <si>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</si>
  <si>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</si>
  <si>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</si>
  <si>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</si>
  <si>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</si>
  <si>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</si>
  <si>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</si>
  <si>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</si>
  <si>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</si>
  <si>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</si>
  <si>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</si>
  <si>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</si>
  <si>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</si>
  <si>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</si>
  <si>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</si>
  <si>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</si>
  <si>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</si>
  <si>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</si>
  <si>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</si>
  <si>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</si>
  <si>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</si>
  <si>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</si>
  <si>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</si>
  <si>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</si>
  <si>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</si>
  <si>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</si>
  <si>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</si>
  <si>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</si>
  <si>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</si>
  <si>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</si>
  <si>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</si>
  <si>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</si>
  <si>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</si>
  <si>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</si>
  <si>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</si>
  <si>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</si>
  <si>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</si>
  <si>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</si>
  <si>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</si>
  <si>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</si>
  <si>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</si>
  <si>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</si>
  <si>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</si>
  <si>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</si>
  <si>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</si>
  <si>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</si>
  <si>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</si>
  <si>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</si>
  <si>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</si>
  <si>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</si>
  <si>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</si>
  <si>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</si>
  <si>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</si>
  <si>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</si>
  <si>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</si>
  <si>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</si>
  <si>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</si>
  <si>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</si>
  <si>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</si>
  <si>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</si>
  <si>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</si>
  <si>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</si>
  <si>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</si>
  <si>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</si>
  <si>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</si>
  <si>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</si>
  <si>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</si>
  <si>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</si>
  <si>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</si>
  <si>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</si>
  <si>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</si>
  <si>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</si>
  <si>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</si>
  <si>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</si>
  <si>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</si>
  <si>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</si>
  <si>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</si>
  <si>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</si>
  <si>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</si>
  <si>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</si>
  <si>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</si>
  <si>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</si>
  <si>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</si>
  <si>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</si>
  <si>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</si>
  <si>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</si>
  <si>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</si>
  <si>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</si>
  <si>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</si>
  <si>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</si>
  <si>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</si>
  <si>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</si>
  <si>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</si>
  <si>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</si>
  <si>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</si>
  <si>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</si>
  <si>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</si>
  <si>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</si>
  <si>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</si>
  <si>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</si>
  <si>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</si>
  <si>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</si>
  <si>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</si>
  <si>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</si>
  <si>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</si>
  <si>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</si>
  <si>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</si>
  <si>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</si>
  <si>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</si>
  <si>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</si>
  <si>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</si>
  <si>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</si>
  <si>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</si>
  <si>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</si>
  <si>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</si>
  <si>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</si>
  <si>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</si>
  <si>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</si>
  <si>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</si>
  <si>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</si>
  <si>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</si>
  <si>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</si>
  <si>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</si>
  <si>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</si>
  <si>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</si>
  <si>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</si>
  <si>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</si>
  <si>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</si>
  <si>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</si>
  <si>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</si>
  <si>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</si>
  <si>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</si>
  <si>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</si>
  <si>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</si>
  <si>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</si>
  <si>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</si>
  <si>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</si>
  <si>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</si>
  <si>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</si>
  <si>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</si>
  <si>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</si>
  <si>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</si>
  <si>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</si>
  <si>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</si>
  <si>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</si>
  <si>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</si>
  <si>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</si>
  <si>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</si>
  <si>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</si>
  <si>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</si>
  <si>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</si>
  <si>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</si>
  <si>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</si>
  <si>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</si>
  <si>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</si>
  <si>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</si>
  <si>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</si>
  <si>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</si>
  <si>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</si>
  <si>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</si>
  <si>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</si>
  <si>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</si>
  <si>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</si>
  <si>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</si>
  <si>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</si>
  <si>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</si>
  <si>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</si>
  <si>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</si>
  <si>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</si>
  <si>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</si>
  <si>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</si>
  <si>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</si>
  <si>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</si>
  <si>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</si>
  <si>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</si>
  <si>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</si>
  <si>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</si>
  <si>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</si>
  <si>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</si>
  <si>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</si>
  <si>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</si>
  <si>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</si>
  <si>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</si>
  <si>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</si>
  <si>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</si>
  <si>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</si>
  <si>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</si>
  <si>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</si>
  <si>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</si>
  <si>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</si>
  <si>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</si>
  <si>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</si>
  <si>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</si>
  <si>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</si>
  <si>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</si>
  <si>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</si>
  <si>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</si>
  <si>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</si>
  <si>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</si>
  <si>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</si>
  <si>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</si>
  <si>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</si>
  <si>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</si>
  <si>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</si>
  <si>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</si>
  <si>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</si>
  <si>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</si>
  <si>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</si>
  <si>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</si>
  <si>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</si>
  <si>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</si>
  <si>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</si>
  <si>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</si>
  <si>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</si>
  <si>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</si>
  <si>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</si>
  <si>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</si>
  <si>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</si>
  <si>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</si>
  <si>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</si>
  <si>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</si>
  <si>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</si>
  <si>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</si>
  <si>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</si>
  <si>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</si>
  <si>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</si>
  <si>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</si>
  <si>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</si>
  <si>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</si>
  <si>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</si>
  <si>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</si>
  <si>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</si>
  <si>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</si>
  <si>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</si>
  <si>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</si>
  <si>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</si>
  <si>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</si>
  <si>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</si>
  <si>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</si>
  <si>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</si>
  <si>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</si>
  <si>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</si>
  <si>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</si>
  <si>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</si>
  <si>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</si>
  <si>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</si>
  <si>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</si>
  <si>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</si>
  <si>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</si>
  <si>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</si>
  <si>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</si>
  <si>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</si>
  <si>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</si>
  <si>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</si>
  <si>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</si>
  <si>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</si>
  <si>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</si>
  <si>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</si>
  <si>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</si>
  <si>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</si>
  <si>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</si>
  <si>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</si>
  <si>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</si>
  <si>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</si>
  <si>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</si>
  <si>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</si>
  <si>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</si>
  <si>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</si>
  <si>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</si>
  <si>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</si>
  <si>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</si>
  <si>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</si>
  <si>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</si>
  <si>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</si>
  <si>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</si>
  <si>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</si>
  <si>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</si>
  <si>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</si>
  <si>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</si>
  <si>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</si>
  <si>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</si>
  <si>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</si>
  <si>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</si>
  <si>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</si>
  <si>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</si>
  <si>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</si>
  <si>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</si>
  <si>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</si>
  <si>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</si>
  <si>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</si>
  <si>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</si>
  <si>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</si>
  <si>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</si>
  <si>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</si>
  <si>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</si>
  <si>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</si>
  <si>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</si>
  <si>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</si>
  <si>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</si>
  <si>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</si>
  <si>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</si>
  <si>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</si>
  <si>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</si>
  <si>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</si>
  <si>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</si>
  <si>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</si>
  <si>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</si>
  <si>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</si>
  <si>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</si>
  <si>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</si>
  <si>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</si>
  <si>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</si>
  <si>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</si>
  <si>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</si>
  <si>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</si>
  <si>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</si>
  <si>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</si>
  <si>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</si>
  <si>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</si>
  <si>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</si>
  <si>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</si>
  <si>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</si>
  <si>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</si>
  <si>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</si>
  <si>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</si>
  <si>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</si>
  <si>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</si>
  <si>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</si>
  <si>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</si>
  <si>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</si>
  <si>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</si>
  <si>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</si>
  <si>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</si>
  <si>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</si>
  <si>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</si>
  <si>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</si>
  <si>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</si>
  <si>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</si>
  <si>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</si>
  <si>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</si>
  <si>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</si>
  <si>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</si>
  <si>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</si>
  <si>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</si>
  <si>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</si>
  <si>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</si>
  <si>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</si>
  <si>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</si>
  <si>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</si>
  <si>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</si>
  <si>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</si>
  <si>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</si>
  <si>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</si>
  <si>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</si>
  <si>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</si>
  <si>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</si>
  <si>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</si>
  <si>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</si>
  <si>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</si>
  <si>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</si>
  <si>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</si>
  <si>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</si>
  <si>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</si>
  <si>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</si>
  <si>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</si>
  <si>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</si>
  <si>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</si>
  <si>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</si>
  <si>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</si>
  <si>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</si>
  <si>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</si>
  <si>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</si>
  <si>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</si>
  <si>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</si>
  <si>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</si>
  <si>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</si>
  <si>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</si>
  <si>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</si>
  <si>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</si>
  <si>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</si>
  <si>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</si>
  <si>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</si>
  <si>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</si>
  <si>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</si>
  <si>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</si>
  <si>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</si>
  <si>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</si>
  <si>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</si>
  <si>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</si>
  <si>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</si>
  <si>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</si>
  <si>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</si>
  <si>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</si>
  <si>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</si>
  <si>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</si>
  <si>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</si>
  <si>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</si>
  <si>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</si>
  <si>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</si>
  <si>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</si>
  <si>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</si>
  <si>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</si>
  <si>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</si>
  <si>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</si>
  <si>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</si>
  <si>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</si>
  <si>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</si>
  <si>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</si>
  <si>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</si>
  <si>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</si>
  <si>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</si>
  <si>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</si>
  <si>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</si>
  <si>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</si>
  <si>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</si>
  <si>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</si>
  <si>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</si>
  <si>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</si>
  <si>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</si>
  <si>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</si>
  <si>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</si>
  <si>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</si>
  <si>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</si>
  <si>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</si>
  <si>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</si>
  <si>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</si>
  <si>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</si>
  <si>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</si>
  <si>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</si>
  <si>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</si>
  <si>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</si>
  <si>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</si>
  <si>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</si>
  <si>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</si>
  <si>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</si>
  <si>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</si>
  <si>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</si>
  <si>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</si>
  <si>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</si>
  <si>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</si>
  <si>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</si>
  <si>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</si>
  <si>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</si>
  <si>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</si>
  <si>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</si>
  <si>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</si>
  <si>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</si>
  <si>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</si>
  <si>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</si>
  <si>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</si>
  <si>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</si>
  <si>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</si>
  <si>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</si>
  <si>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</si>
  <si>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</si>
  <si>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</si>
  <si>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</si>
  <si>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</si>
  <si>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</si>
  <si>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</si>
  <si>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</si>
  <si>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</si>
  <si>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</si>
  <si>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</si>
  <si>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</si>
  <si>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</si>
  <si>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</si>
  <si>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</si>
  <si>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</si>
  <si>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</si>
  <si>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</si>
  <si>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</si>
  <si>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</si>
  <si>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</si>
  <si>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</si>
  <si>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</si>
  <si>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</si>
  <si>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</si>
  <si>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</si>
  <si>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</si>
  <si>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</si>
  <si>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</si>
  <si>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</si>
  <si>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</si>
  <si>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</si>
  <si>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</si>
  <si>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</si>
  <si>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</si>
  <si>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</si>
  <si>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</si>
  <si>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</si>
  <si>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</si>
  <si>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</si>
  <si>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</si>
  <si>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</si>
  <si>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</si>
  <si>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</si>
  <si>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</si>
  <si>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</si>
  <si>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</si>
  <si>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</si>
  <si>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</si>
  <si>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</si>
  <si>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</si>
  <si>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</si>
  <si>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</si>
  <si>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</si>
  <si>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</si>
  <si>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</si>
  <si>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</si>
  <si>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</si>
  <si>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</si>
  <si>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</si>
  <si>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</si>
  <si>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</si>
  <si>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</si>
  <si>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</si>
  <si>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</si>
  <si>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</si>
  <si>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</si>
  <si>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</si>
  <si>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</si>
  <si>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</si>
  <si>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</si>
  <si>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</si>
  <si>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</si>
  <si>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</si>
  <si>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</si>
  <si>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</si>
  <si>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</si>
  <si>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</si>
  <si>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</si>
  <si>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</si>
  <si>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</si>
  <si>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</si>
  <si>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</si>
  <si>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</si>
  <si>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</si>
  <si>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</si>
  <si>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</si>
  <si>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</si>
  <si>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</si>
  <si>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</si>
  <si>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</si>
  <si>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</si>
  <si>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</si>
  <si>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</si>
  <si>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</si>
  <si>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</si>
  <si>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</si>
  <si>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</si>
  <si>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</si>
  <si>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</si>
  <si>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</si>
  <si>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</si>
  <si>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</si>
  <si>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</si>
  <si>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</si>
  <si>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</si>
  <si>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</si>
  <si>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</si>
  <si>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</si>
  <si>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</si>
  <si>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</si>
  <si>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</si>
  <si>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</si>
  <si>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</si>
  <si>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</si>
  <si>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</si>
  <si>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</si>
  <si>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</si>
  <si>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</si>
  <si>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</si>
  <si>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</si>
  <si>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</si>
  <si>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</si>
  <si>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</si>
  <si>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</si>
  <si>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</si>
  <si>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</si>
  <si>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</si>
  <si>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</si>
  <si>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</si>
  <si>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</si>
  <si>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</si>
  <si>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</si>
  <si>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</si>
  <si>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</si>
  <si>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</si>
  <si>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</si>
  <si>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</si>
  <si>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</si>
  <si>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</si>
  <si>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</si>
  <si>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</si>
  <si>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</si>
  <si>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</si>
  <si>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</si>
  <si>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</si>
  <si>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</si>
  <si>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</si>
  <si>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</si>
  <si>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</si>
  <si>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</si>
  <si>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</si>
  <si>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</si>
  <si>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</si>
  <si>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</si>
  <si>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</si>
  <si>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</si>
  <si>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</si>
  <si>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</si>
  <si>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</si>
  <si>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</si>
  <si>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</si>
  <si>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</si>
  <si>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</si>
  <si>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</si>
  <si>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</si>
  <si>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</si>
  <si>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</si>
  <si>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</si>
  <si>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</si>
  <si>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</si>
  <si>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</si>
  <si>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</si>
  <si>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</si>
  <si>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</si>
  <si>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</si>
  <si>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</si>
  <si>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</si>
  <si>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</si>
  <si>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</si>
  <si>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</si>
  <si>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</si>
  <si>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</si>
  <si>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</si>
  <si>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</si>
  <si>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</si>
  <si>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</si>
  <si>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</si>
  <si>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</si>
  <si>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</si>
  <si>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</si>
  <si>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</si>
  <si>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</si>
  <si>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</si>
  <si>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</si>
  <si>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</si>
  <si>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</si>
  <si>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</si>
  <si>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</si>
  <si>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</si>
  <si>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</si>
  <si>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</si>
  <si>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</si>
  <si>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</si>
  <si>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</si>
  <si>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</si>
  <si>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</si>
  <si>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</si>
  <si>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</si>
  <si>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</si>
  <si>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</si>
  <si>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</si>
  <si>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</si>
  <si>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</si>
  <si>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</si>
  <si>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</si>
  <si>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</si>
  <si>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</si>
  <si>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</si>
  <si>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</si>
  <si>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</si>
  <si>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</si>
  <si>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</si>
  <si>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</si>
  <si>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</si>
  <si>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</si>
  <si>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</si>
  <si>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</si>
  <si>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</si>
  <si>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</si>
  <si>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</si>
  <si>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</si>
  <si>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</si>
  <si>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</si>
  <si>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</si>
  <si>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</si>
  <si>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</si>
  <si>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</si>
  <si>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</si>
  <si>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</si>
  <si>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</si>
  <si>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</si>
  <si>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</si>
  <si>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</si>
  <si>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</si>
  <si>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</si>
  <si>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</si>
  <si>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</si>
  <si>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</si>
  <si>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</si>
  <si>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</si>
  <si>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</si>
  <si>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</si>
  <si>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</si>
  <si>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</si>
  <si>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</si>
  <si>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</si>
  <si>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</si>
  <si>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</si>
  <si>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</si>
  <si>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</si>
  <si>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</si>
  <si>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</si>
  <si>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</si>
  <si>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</si>
  <si>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</si>
  <si>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</si>
  <si>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</si>
  <si>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</si>
  <si>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</si>
  <si>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</si>
  <si>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</si>
  <si>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</si>
  <si>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</si>
  <si>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</si>
  <si>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</si>
  <si>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</si>
  <si>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</si>
  <si>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</si>
  <si>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</si>
  <si>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</si>
  <si>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</si>
  <si>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</si>
  <si>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</si>
  <si>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</si>
  <si>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</si>
  <si>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</si>
  <si>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</si>
  <si>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</si>
  <si>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</si>
  <si>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</si>
  <si>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</si>
  <si>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</si>
  <si>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</si>
  <si>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</si>
  <si>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</si>
  <si>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</si>
  <si>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</si>
  <si>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</si>
  <si>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</si>
  <si>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</si>
  <si>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</si>
  <si>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</si>
  <si>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</si>
  <si>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</si>
  <si>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</si>
  <si>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</si>
  <si>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</si>
  <si>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</si>
  <si>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</si>
  <si>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</si>
  <si>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</si>
  <si>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</si>
  <si>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</si>
  <si>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</si>
  <si>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</si>
  <si>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</si>
  <si>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</si>
  <si>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</si>
  <si>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</si>
  <si>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</si>
  <si>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</si>
  <si>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</si>
  <si>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</si>
  <si>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</si>
  <si>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</si>
  <si>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</si>
  <si>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</si>
  <si>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</si>
  <si>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</si>
  <si>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</si>
  <si>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</si>
  <si>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</si>
  <si>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</si>
  <si>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</si>
  <si>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</si>
  <si>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</si>
  <si>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</si>
  <si>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</si>
  <si>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</si>
  <si>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</si>
  <si>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</si>
  <si>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</si>
  <si>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</si>
  <si>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</si>
  <si>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</si>
  <si>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</si>
  <si>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</si>
  <si>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</si>
  <si>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</si>
  <si>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</si>
  <si>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</si>
  <si>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</si>
  <si>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</si>
  <si>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</si>
  <si>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</si>
  <si>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</si>
  <si>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</si>
  <si>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</si>
  <si>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</si>
  <si>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</si>
  <si>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</si>
  <si>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</si>
  <si>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</si>
  <si>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</si>
  <si>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</si>
  <si>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</si>
  <si>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</si>
  <si>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</si>
  <si>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</si>
  <si>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</si>
  <si>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</si>
  <si>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</si>
  <si>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</si>
  <si>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</si>
  <si>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</si>
  <si>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</si>
  <si>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</si>
  <si>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</si>
  <si>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</si>
  <si>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</si>
  <si>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</si>
  <si>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</si>
  <si>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</si>
  <si>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</si>
  <si>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</si>
  <si>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</si>
  <si>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</si>
  <si>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</si>
  <si>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</si>
  <si>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</si>
  <si>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</si>
  <si>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</si>
  <si>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</si>
  <si>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</si>
  <si>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</si>
  <si>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</si>
  <si>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</si>
  <si>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</si>
  <si>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</si>
  <si>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</si>
  <si>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</si>
  <si>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</si>
  <si>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</si>
  <si>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</si>
  <si>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</si>
  <si>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</si>
  <si>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</si>
  <si>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</si>
  <si>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</si>
  <si>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</si>
  <si>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</si>
  <si>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</si>
  <si>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</si>
  <si>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</si>
  <si>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</si>
  <si>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</si>
  <si>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</si>
  <si>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</si>
  <si>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</si>
  <si>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</si>
  <si>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</si>
  <si>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</si>
  <si>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</si>
  <si>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</si>
  <si>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</si>
  <si>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</si>
  <si>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</si>
  <si>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</si>
  <si>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</si>
  <si>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</si>
  <si>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</si>
  <si>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</si>
  <si>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</si>
  <si>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</si>
  <si>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</si>
  <si>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</si>
  <si>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</si>
  <si>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</si>
  <si>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</si>
  <si>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</si>
  <si>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</si>
  <si>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</si>
  <si>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</si>
  <si>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</si>
  <si>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</si>
  <si>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</si>
  <si>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</si>
  <si>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</si>
  <si>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</si>
  <si>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</si>
  <si>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</si>
  <si>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</si>
  <si>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</si>
  <si>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</si>
  <si>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</si>
  <si>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</si>
  <si>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</si>
  <si>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</si>
  <si>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</si>
  <si>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</si>
  <si>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</si>
  <si>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</si>
  <si>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</si>
  <si>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</si>
  <si>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</si>
  <si>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</si>
  <si>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</si>
  <si>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</si>
  <si>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</si>
  <si>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</si>
  <si>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</si>
  <si>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</si>
  <si>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</si>
  <si>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</si>
  <si>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</si>
  <si>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</si>
  <si>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</si>
  <si>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</si>
  <si>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</si>
  <si>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</si>
  <si>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</si>
  <si>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</si>
  <si>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</si>
  <si>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</si>
  <si>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</si>
  <si>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</si>
  <si>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</si>
  <si>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</si>
  <si>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</si>
  <si>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</si>
  <si>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</si>
  <si>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</si>
  <si>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</si>
  <si>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</si>
  <si>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</si>
  <si>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</si>
  <si>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</si>
  <si>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</si>
  <si>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</si>
  <si>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</si>
  <si>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</si>
  <si>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</si>
  <si>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</si>
  <si>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</si>
  <si>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</si>
  <si>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</si>
  <si>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</si>
  <si>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</si>
  <si>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</si>
  <si>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</si>
  <si>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</si>
  <si>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</si>
  <si>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</si>
  <si>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</si>
  <si>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</si>
  <si>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</si>
  <si>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</si>
  <si>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</si>
  <si>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</si>
  <si>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</si>
  <si>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</si>
  <si>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</si>
  <si>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</si>
  <si>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</si>
  <si>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</si>
  <si>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</si>
  <si>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</si>
  <si>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</si>
  <si>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</si>
  <si>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</si>
  <si>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</si>
  <si>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</si>
  <si>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</si>
  <si>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</si>
  <si>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</si>
  <si>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</si>
  <si>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</si>
  <si>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</si>
  <si>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</si>
  <si>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</si>
  <si>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</si>
  <si>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</si>
  <si>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</si>
  <si>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</si>
  <si>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</si>
  <si>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</si>
  <si>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</si>
  <si>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</si>
  <si>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</si>
  <si>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</si>
  <si>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</si>
  <si>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</si>
  <si>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</si>
  <si>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</si>
  <si>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</si>
  <si>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</si>
  <si>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</si>
  <si>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</si>
  <si>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</si>
  <si>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</si>
  <si>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</si>
  <si>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</si>
  <si>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</si>
  <si>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</si>
  <si>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</si>
  <si>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</si>
  <si>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</si>
  <si>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</si>
  <si>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</si>
  <si>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</si>
  <si>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</si>
  <si>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</si>
  <si>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</si>
  <si>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</si>
  <si>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</si>
  <si>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</si>
  <si>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</si>
  <si>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</si>
  <si>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</si>
  <si>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</si>
  <si>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</si>
  <si>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</si>
  <si>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</si>
  <si>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</si>
  <si>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</si>
  <si>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</si>
  <si>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</si>
  <si>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</si>
  <si>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</si>
  <si>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</si>
  <si>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</si>
  <si>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</si>
  <si>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</si>
  <si>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</si>
  <si>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</si>
  <si>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</si>
  <si>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</si>
  <si>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</si>
  <si>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</si>
  <si>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</si>
  <si>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</si>
  <si>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</si>
  <si>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</si>
  <si>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</si>
  <si>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</si>
  <si>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</si>
  <si>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</si>
  <si>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</si>
  <si>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</si>
  <si>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</si>
  <si>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</si>
  <si>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</si>
  <si>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</si>
  <si>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</si>
  <si>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</si>
  <si>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</si>
  <si>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</si>
  <si>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</si>
  <si>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</si>
  <si>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</si>
  <si>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</si>
  <si>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</si>
  <si>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</si>
  <si>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</si>
  <si>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</si>
  <si>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</si>
  <si>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</si>
  <si>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</si>
  <si>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</si>
  <si>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</si>
  <si>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</si>
  <si>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</si>
  <si>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</si>
  <si>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</si>
  <si>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</si>
  <si>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</si>
  <si>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</si>
  <si>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</si>
  <si>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</si>
  <si>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</si>
  <si>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</si>
  <si>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</si>
  <si>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</si>
  <si>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</si>
  <si>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</si>
  <si>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</si>
  <si>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</si>
  <si>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</si>
  <si>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</si>
  <si>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</si>
  <si>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</si>
  <si>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</si>
  <si>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</si>
  <si>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</si>
  <si>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</si>
  <si>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</si>
  <si>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</si>
  <si>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</si>
  <si>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</si>
  <si>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</si>
  <si>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</si>
  <si>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</si>
  <si>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</si>
  <si>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</si>
  <si>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</si>
  <si>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</si>
  <si>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</si>
  <si>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</si>
  <si>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</si>
  <si>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</si>
  <si>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</si>
  <si>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</si>
  <si>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</si>
  <si>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</si>
  <si>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</si>
  <si>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</si>
  <si>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</si>
  <si>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</si>
  <si>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</si>
  <si>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</si>
  <si>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</si>
  <si>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</si>
  <si>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</si>
  <si>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</si>
  <si>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</si>
  <si>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</si>
  <si>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</si>
  <si>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</si>
  <si>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</si>
  <si>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</si>
  <si>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</si>
  <si>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</si>
  <si>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</si>
  <si>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</si>
  <si>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</si>
  <si>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</si>
  <si>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</si>
  <si>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</si>
  <si>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</si>
  <si>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</si>
  <si>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</si>
  <si>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</si>
  <si>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</si>
  <si>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</si>
  <si>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</si>
  <si>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</si>
  <si>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</si>
  <si>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</si>
  <si>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</si>
  <si>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</si>
  <si>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</si>
  <si>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</si>
  <si>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</si>
  <si>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</si>
  <si>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</si>
  <si>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</si>
  <si>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</si>
  <si>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</si>
  <si>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</si>
  <si>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</si>
  <si>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</si>
  <si>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</si>
  <si>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</si>
  <si>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</si>
  <si>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</si>
  <si>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</si>
  <si>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</si>
  <si>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</si>
  <si>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</si>
  <si>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</si>
  <si>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</si>
  <si>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</si>
  <si>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</si>
  <si>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</si>
  <si>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</si>
  <si>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</si>
  <si>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</si>
  <si>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</si>
  <si>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</si>
  <si>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</si>
  <si>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</si>
  <si>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</si>
  <si>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</si>
  <si>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</si>
  <si>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</si>
  <si>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</si>
  <si>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</si>
  <si>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</si>
  <si>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</si>
  <si>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</si>
  <si>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</si>
  <si>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</si>
  <si>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</si>
  <si>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</si>
  <si>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</si>
  <si>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</si>
  <si>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</si>
  <si>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</si>
  <si>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</si>
  <si>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</si>
  <si>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</si>
  <si>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</si>
  <si>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</si>
  <si>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</si>
  <si>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</si>
  <si>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</si>
  <si>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</si>
  <si>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</si>
  <si>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</si>
  <si>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</si>
  <si>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</si>
  <si>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</si>
  <si>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</si>
  <si>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</si>
  <si>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</si>
  <si>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</si>
  <si>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</si>
  <si>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</si>
  <si>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</si>
  <si>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</si>
  <si>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</si>
  <si>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</si>
  <si>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</si>
  <si>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</si>
  <si>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</si>
  <si>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</si>
  <si>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</si>
  <si>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</si>
  <si>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</si>
  <si>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</si>
  <si>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</si>
  <si>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</si>
  <si>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</si>
  <si>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</si>
  <si>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</si>
  <si>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</si>
  <si>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</si>
  <si>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</si>
  <si>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</si>
  <si>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</si>
  <si>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</si>
  <si>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</si>
  <si>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</si>
  <si>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</si>
  <si>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</si>
  <si>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</si>
  <si>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</si>
  <si>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</si>
  <si>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</si>
  <si>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</si>
  <si>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</si>
  <si>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</si>
  <si>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</si>
  <si>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</si>
  <si>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</si>
  <si>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</si>
  <si>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</si>
  <si>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</si>
  <si>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</si>
  <si>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</si>
  <si>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</si>
  <si>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</si>
  <si>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</si>
  <si>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</si>
  <si>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</si>
  <si>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</si>
  <si>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</si>
  <si>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</si>
  <si>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</si>
  <si>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</si>
  <si>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</si>
  <si>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</si>
  <si>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</si>
  <si>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</si>
  <si>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</si>
  <si>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</si>
  <si>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</si>
  <si>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</si>
  <si>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</si>
  <si>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</si>
  <si>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</si>
  <si>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</si>
  <si>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</si>
  <si>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</si>
  <si>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</si>
  <si>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</si>
  <si>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</si>
  <si>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</si>
  <si>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</si>
  <si>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</si>
  <si>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</si>
  <si>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</si>
  <si>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</si>
  <si>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</si>
  <si>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</si>
  <si>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</si>
  <si>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</si>
  <si>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</si>
  <si>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</si>
  <si>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</si>
  <si>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</si>
  <si>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</si>
  <si>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</si>
  <si>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</si>
  <si>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</si>
  <si>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</si>
  <si>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</si>
  <si>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</si>
  <si>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</si>
  <si>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</si>
  <si>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</si>
  <si>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</si>
  <si>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</si>
  <si>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</si>
  <si>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</si>
  <si>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</si>
  <si>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</si>
  <si>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</si>
  <si>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</si>
  <si>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</si>
  <si>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</si>
  <si>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</si>
  <si>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</si>
  <si>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</si>
  <si>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</si>
  <si>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</si>
  <si>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</si>
  <si>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</si>
  <si>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</si>
  <si>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</si>
  <si>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</si>
  <si>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</si>
  <si>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</si>
  <si>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</si>
  <si>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</si>
  <si>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</si>
  <si>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</si>
  <si>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</si>
  <si>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</si>
  <si>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</si>
  <si>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</si>
  <si>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</si>
  <si>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</si>
  <si>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</si>
  <si>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</si>
  <si>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</si>
  <si>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</si>
  <si>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</si>
  <si>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</si>
  <si>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</si>
  <si>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</si>
  <si>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</si>
  <si>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</si>
  <si>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</si>
  <si>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</si>
  <si>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</si>
  <si>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</si>
  <si>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</si>
  <si>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</si>
  <si>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</si>
  <si>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</si>
  <si>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</si>
  <si>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</si>
  <si>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</si>
  <si>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</si>
  <si>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</si>
  <si>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</si>
  <si>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</si>
  <si>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</si>
  <si>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</si>
  <si>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</si>
  <si>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</si>
  <si>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</si>
  <si>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</si>
  <si>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</si>
  <si>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</si>
  <si>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</si>
  <si>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</si>
  <si>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</si>
  <si>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</si>
  <si>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</si>
  <si>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</si>
  <si>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</si>
  <si>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</si>
  <si>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</si>
  <si>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</si>
  <si>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</si>
  <si>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</si>
  <si>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</si>
  <si>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</si>
  <si>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</si>
  <si>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</si>
  <si>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</si>
  <si>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</si>
  <si>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</si>
  <si>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</si>
  <si>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</si>
  <si>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</si>
  <si>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</si>
  <si>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</si>
  <si>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</si>
  <si>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</si>
  <si>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</si>
  <si>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</si>
  <si>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</si>
  <si>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</si>
  <si>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</si>
  <si>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</si>
  <si>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</si>
  <si>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</si>
  <si>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</si>
  <si>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</si>
  <si>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</si>
  <si>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</si>
  <si>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</si>
  <si>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</si>
  <si>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</si>
  <si>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</si>
  <si>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</si>
  <si>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</si>
  <si>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</si>
  <si>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</si>
  <si>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</si>
  <si>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</si>
  <si>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</si>
  <si>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</si>
  <si>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</si>
  <si>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</si>
  <si>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</si>
  <si>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</si>
  <si>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</si>
  <si>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</si>
  <si>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</si>
  <si>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</si>
  <si>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</si>
  <si>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</si>
  <si>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</si>
  <si>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</si>
  <si>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</si>
  <si>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</si>
  <si>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</si>
  <si>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</si>
  <si>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</si>
  <si>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</si>
  <si>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</si>
  <si>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</si>
  <si>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</si>
  <si>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</si>
  <si>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</si>
  <si>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</si>
  <si>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</si>
  <si>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</si>
  <si>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</si>
  <si>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</si>
  <si>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</si>
  <si>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</si>
  <si>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</si>
  <si>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</si>
  <si>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</si>
  <si>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</si>
  <si>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</si>
  <si>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</si>
  <si>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</si>
  <si>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</si>
  <si>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</si>
  <si>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</si>
  <si>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</si>
  <si>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</si>
  <si>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</si>
  <si>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</si>
  <si>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</si>
  <si>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</si>
  <si>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</si>
  <si>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</si>
  <si>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</si>
  <si>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</si>
  <si>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</si>
  <si>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</si>
  <si>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</si>
  <si>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</si>
  <si>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</si>
  <si>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</si>
  <si>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</si>
  <si>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</si>
  <si>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</si>
  <si>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</si>
  <si>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</si>
  <si>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</si>
  <si>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</si>
  <si>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</si>
  <si>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</si>
  <si>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</si>
  <si>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</si>
  <si>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</si>
  <si>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</si>
  <si>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</si>
  <si>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</si>
  <si>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</si>
  <si>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</si>
  <si>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</si>
  <si>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</si>
  <si>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</si>
  <si>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</si>
  <si>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</si>
  <si>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</si>
  <si>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</si>
  <si>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</si>
  <si>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</si>
  <si>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</si>
  <si>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</si>
  <si>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</si>
  <si>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</si>
  <si>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</si>
  <si>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</si>
  <si>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</si>
  <si>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</si>
  <si>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</si>
  <si>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</si>
  <si>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</si>
  <si>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</si>
  <si>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</si>
  <si>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</si>
  <si>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</si>
  <si>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</si>
  <si>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</si>
  <si>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</si>
  <si>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</si>
  <si>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</si>
  <si>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</si>
  <si>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</si>
  <si>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</si>
  <si>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</si>
  <si>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</si>
  <si>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</si>
  <si>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</si>
  <si>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</si>
  <si>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</si>
  <si>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</si>
  <si>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</si>
  <si>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</si>
  <si>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</si>
  <si>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</si>
  <si>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</si>
  <si>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</si>
  <si>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</si>
  <si>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</si>
  <si>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</si>
  <si>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</si>
  <si>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</si>
  <si>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</si>
  <si>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</si>
  <si>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</si>
  <si>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</si>
  <si>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</si>
  <si>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</si>
  <si>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</si>
  <si>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</si>
  <si>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</si>
  <si>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</si>
  <si>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</si>
  <si>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</si>
  <si>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</si>
  <si>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</si>
  <si>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</si>
  <si>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</si>
  <si>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</si>
  <si>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</si>
  <si>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</si>
  <si>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</si>
  <si>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</si>
  <si>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</si>
  <si>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</si>
  <si>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</si>
  <si>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</si>
  <si>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</si>
  <si>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</si>
  <si>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</si>
  <si>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</si>
  <si>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</si>
  <si>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</si>
  <si>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</si>
  <si>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</si>
  <si>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</si>
  <si>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</si>
  <si>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</si>
  <si>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</si>
  <si>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</si>
  <si>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</si>
  <si>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</si>
  <si>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</si>
  <si>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</si>
  <si>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</si>
  <si>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</si>
  <si>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</si>
  <si>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</si>
  <si>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</si>
  <si>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</si>
  <si>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</si>
  <si>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</si>
  <si>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</si>
  <si>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</si>
  <si>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</si>
  <si>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</si>
  <si>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</si>
  <si>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</si>
  <si>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</si>
  <si>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</si>
  <si>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</si>
  <si>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</si>
  <si>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</si>
  <si>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</si>
  <si>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</si>
  <si>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</si>
  <si>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</si>
  <si>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</si>
  <si>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</si>
  <si>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</si>
  <si>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</si>
  <si>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</si>
  <si>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</si>
  <si>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</si>
  <si>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</si>
  <si>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</si>
  <si>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</si>
  <si>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</si>
  <si>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</si>
  <si>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</si>
  <si>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</si>
  <si>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</si>
  <si>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</si>
  <si>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</si>
  <si>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</si>
  <si>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</si>
  <si>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</si>
  <si>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</si>
  <si>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</si>
  <si>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</si>
  <si>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</si>
  <si>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</si>
  <si>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</si>
  <si>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</si>
  <si>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</si>
  <si>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</si>
  <si>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</si>
  <si>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</si>
  <si>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</si>
  <si>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</si>
  <si>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</si>
  <si>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</si>
  <si>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</si>
  <si>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</si>
  <si>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</si>
  <si>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</si>
  <si>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</si>
  <si>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</si>
  <si>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</si>
  <si>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</si>
  <si>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</si>
  <si>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</si>
  <si>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</si>
  <si>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</si>
  <si>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</si>
  <si>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</si>
  <si>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</si>
  <si>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</si>
  <si>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</si>
  <si>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</si>
  <si>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</si>
  <si>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</si>
  <si>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</si>
  <si>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</si>
  <si>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</si>
  <si>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</si>
  <si>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</si>
  <si>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</si>
  <si>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</si>
  <si>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</si>
  <si>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</si>
  <si>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</si>
  <si>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</si>
  <si>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</si>
  <si>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</si>
  <si>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</si>
  <si>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</si>
  <si>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</si>
  <si>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</si>
  <si>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</si>
  <si>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</si>
  <si>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</si>
  <si>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</si>
  <si>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</si>
  <si>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</si>
  <si>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</si>
  <si>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</si>
  <si>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</si>
  <si>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</si>
  <si>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</si>
  <si>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</si>
  <si>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</si>
  <si>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</si>
  <si>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</si>
  <si>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</si>
  <si>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</si>
  <si>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</si>
  <si>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</si>
  <si>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</si>
  <si>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</si>
  <si>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</si>
  <si>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</si>
  <si>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</si>
  <si>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</si>
  <si>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</si>
  <si>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</si>
  <si>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</si>
  <si>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</si>
  <si>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</si>
  <si>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</si>
  <si>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</si>
  <si>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</si>
  <si>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</si>
  <si>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</si>
  <si>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</si>
  <si>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</si>
  <si>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</si>
  <si>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</si>
  <si>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</si>
  <si>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</si>
  <si>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</si>
  <si>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</si>
  <si>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</si>
  <si>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</si>
  <si>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</si>
  <si>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</si>
  <si>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</si>
  <si>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</si>
  <si>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</si>
  <si>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</si>
  <si>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</si>
  <si>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</si>
  <si>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</si>
  <si>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</si>
  <si>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</si>
  <si>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</si>
  <si>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</si>
  <si>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</si>
  <si>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</si>
  <si>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</si>
  <si>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</si>
  <si>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</si>
  <si>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</si>
  <si>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</si>
  <si>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</si>
  <si>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</si>
  <si>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</si>
  <si>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</si>
  <si>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</si>
  <si>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</si>
  <si>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</si>
  <si>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</si>
  <si>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</si>
  <si>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</si>
  <si>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</si>
  <si>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</si>
  <si>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</si>
  <si>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</si>
  <si>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</si>
  <si>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</si>
  <si>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</si>
  <si>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</si>
  <si>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</si>
  <si>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</si>
  <si>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</si>
  <si>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</si>
  <si>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</si>
  <si>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</si>
  <si>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</si>
  <si>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</si>
  <si>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</si>
  <si>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</si>
  <si>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</si>
  <si>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</si>
  <si>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</si>
  <si>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</si>
  <si>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</si>
  <si>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</si>
  <si>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</si>
  <si>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</si>
  <si>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</si>
  <si>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</si>
  <si>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</si>
  <si>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</si>
  <si>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</si>
  <si>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</si>
  <si>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</si>
  <si>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</si>
  <si>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</si>
  <si>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</si>
  <si>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</si>
  <si>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</si>
  <si>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</si>
  <si>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</si>
  <si>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</si>
  <si>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</si>
  <si>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</si>
  <si>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</si>
  <si>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</si>
  <si>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</si>
  <si>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</si>
  <si>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</si>
  <si>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</si>
  <si>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</si>
  <si>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</si>
  <si>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</si>
  <si>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</si>
  <si>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</si>
  <si>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</si>
  <si>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</si>
  <si>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</si>
  <si>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</si>
  <si>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</si>
  <si>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</si>
  <si>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</si>
  <si>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</si>
  <si>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</si>
  <si>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</si>
  <si>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</si>
  <si>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</si>
  <si>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</si>
  <si>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</si>
  <si>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</si>
  <si>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</si>
  <si>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</si>
  <si>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</si>
  <si>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</si>
  <si>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</si>
  <si>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</si>
  <si>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</si>
  <si>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</si>
  <si>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</si>
  <si>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</si>
  <si>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</si>
  <si>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</si>
  <si>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</si>
  <si>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</si>
  <si>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</si>
  <si>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</si>
  <si>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</si>
  <si>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</si>
  <si>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</si>
  <si>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</si>
  <si>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</si>
  <si>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</si>
  <si>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</si>
  <si>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</si>
  <si>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</si>
  <si>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</si>
  <si>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</si>
  <si>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</si>
  <si>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</si>
  <si>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</si>
  <si>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</si>
  <si>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</si>
  <si>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</si>
  <si>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</si>
  <si>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</si>
  <si>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</si>
  <si>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</si>
  <si>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</si>
  <si>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</si>
  <si>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</si>
  <si>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</si>
  <si>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</si>
  <si>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</si>
  <si>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</si>
  <si>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</si>
  <si>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</si>
  <si>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</si>
  <si>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</si>
  <si>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</si>
  <si>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</si>
  <si>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</si>
  <si>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</si>
  <si>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</si>
  <si>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</si>
  <si>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</si>
  <si>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</si>
  <si>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</si>
  <si>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</si>
  <si>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</si>
  <si>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</si>
  <si>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</si>
  <si>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</si>
  <si>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</si>
  <si>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</si>
  <si>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</si>
  <si>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</si>
  <si>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</si>
  <si>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</si>
  <si>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</si>
  <si>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</si>
  <si>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</si>
  <si>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</si>
  <si>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</si>
  <si>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</si>
  <si>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</si>
  <si>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</si>
  <si>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</si>
  <si>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</si>
  <si>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</si>
  <si>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</si>
  <si>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</si>
  <si>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</si>
  <si>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</si>
  <si>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</si>
  <si>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</si>
  <si>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</si>
  <si>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</si>
  <si>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</si>
  <si>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</si>
  <si>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</si>
  <si>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</si>
  <si>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</si>
  <si>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</si>
  <si>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</si>
  <si>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</si>
  <si>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</si>
  <si>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</si>
  <si>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</si>
  <si>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</si>
  <si>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</si>
  <si>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</si>
  <si>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</si>
  <si>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</si>
  <si>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</si>
  <si>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</si>
  <si>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</si>
  <si>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</si>
  <si>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</si>
  <si>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</si>
  <si>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</si>
  <si>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</si>
  <si>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</si>
  <si>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</si>
  <si>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</si>
  <si>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</si>
  <si>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</si>
  <si>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</si>
  <si>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</si>
  <si>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</si>
  <si>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</si>
  <si>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</si>
  <si>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</si>
  <si>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</si>
  <si>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</si>
  <si>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</si>
  <si>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</si>
  <si>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</si>
  <si>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</si>
  <si>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</si>
  <si>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</si>
  <si>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</si>
  <si>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</si>
  <si>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</si>
  <si>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</si>
  <si>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</si>
  <si>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</si>
  <si>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</si>
  <si>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</si>
  <si>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</si>
  <si>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</si>
  <si>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</si>
  <si>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</si>
  <si>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</si>
  <si>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</si>
  <si>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</si>
  <si>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</si>
  <si>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</si>
  <si>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</si>
  <si>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</si>
  <si>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</si>
  <si>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</si>
  <si>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</si>
  <si>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</si>
  <si>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</si>
  <si>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</si>
  <si>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</si>
  <si>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</si>
  <si>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</si>
  <si>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</si>
  <si>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</si>
  <si>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</si>
  <si>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</si>
  <si>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</si>
  <si>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</si>
  <si>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</si>
  <si>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</si>
  <si>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</si>
  <si>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</si>
  <si>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</si>
  <si>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</si>
  <si>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</si>
  <si>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</si>
  <si>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</si>
  <si>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</si>
  <si>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</si>
  <si>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</si>
  <si>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</si>
  <si>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</si>
  <si>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</si>
  <si>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</si>
  <si>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</si>
  <si>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</si>
  <si>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</si>
  <si>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</si>
  <si>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</si>
  <si>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</si>
  <si>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</si>
  <si>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</si>
  <si>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</si>
  <si>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</si>
  <si>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</si>
  <si>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</si>
  <si>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</si>
  <si>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</si>
  <si>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</si>
  <si>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</si>
  <si>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</si>
  <si>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</si>
  <si>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</si>
  <si>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</si>
  <si>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</si>
  <si>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</si>
  <si>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</si>
  <si>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</si>
  <si>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</si>
  <si>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</si>
  <si>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</si>
  <si>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</si>
  <si>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</si>
  <si>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</si>
  <si>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</si>
  <si>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</si>
  <si>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</si>
  <si>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</si>
  <si>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</si>
  <si>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</si>
  <si>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</si>
  <si>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</si>
  <si>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</si>
  <si>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</si>
  <si>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</si>
  <si>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</si>
  <si>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</si>
  <si>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</si>
  <si>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</si>
  <si>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</si>
  <si>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</si>
  <si>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</si>
  <si>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</si>
  <si>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</si>
  <si>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</si>
  <si>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</si>
  <si>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</si>
  <si>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</si>
  <si>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</si>
  <si>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</si>
  <si>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</si>
  <si>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</si>
  <si>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</si>
  <si>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</si>
  <si>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</si>
  <si>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</si>
  <si>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</si>
  <si>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</si>
  <si>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</si>
  <si>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</si>
  <si>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</si>
  <si>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</si>
  <si>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</si>
  <si>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</si>
  <si>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</si>
  <si>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</si>
  <si>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</si>
  <si>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</si>
  <si>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</si>
  <si>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</si>
  <si>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</si>
  <si>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</si>
  <si>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</si>
  <si>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</si>
  <si>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</si>
  <si>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</si>
  <si>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</si>
  <si>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</si>
  <si>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</si>
  <si>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</si>
  <si>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</si>
  <si>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</si>
  <si>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</si>
  <si>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</si>
  <si>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</si>
  <si>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</si>
  <si>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</si>
  <si>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</si>
  <si>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</si>
  <si>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</si>
  <si>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</si>
  <si>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</si>
  <si>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</si>
  <si>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</si>
  <si>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</si>
  <si>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</si>
  <si>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</si>
  <si>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</si>
  <si>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</si>
  <si>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</si>
  <si>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</si>
  <si>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</si>
  <si>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</si>
  <si>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</si>
  <si>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</si>
  <si>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</si>
  <si>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</si>
  <si>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</si>
  <si>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</si>
  <si>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</si>
  <si>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</si>
  <si>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</si>
  <si>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</si>
  <si>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</si>
  <si>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</si>
  <si>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</si>
  <si>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</si>
  <si>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</si>
  <si>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</si>
  <si>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</si>
  <si>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</si>
  <si>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</si>
  <si>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</si>
  <si>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</si>
  <si>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</si>
  <si>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</si>
  <si>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</si>
  <si>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</si>
  <si>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</si>
  <si>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</si>
  <si>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</si>
  <si>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</si>
  <si>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</si>
  <si>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</si>
  <si>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</si>
  <si>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</si>
  <si>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</si>
  <si>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</si>
  <si>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</si>
  <si>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</si>
  <si>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</si>
  <si>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</si>
  <si>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</si>
  <si>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</si>
  <si>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</si>
  <si>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</si>
  <si>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</si>
  <si>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</si>
  <si>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</si>
  <si>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</si>
  <si>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</si>
  <si>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</si>
  <si>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</si>
  <si>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</si>
  <si>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</si>
  <si>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</si>
  <si>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</si>
  <si>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</si>
  <si>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</si>
  <si>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</si>
  <si>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</si>
  <si>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</si>
  <si>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</si>
  <si>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</si>
  <si>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</si>
  <si>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</si>
  <si>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</si>
  <si>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</si>
  <si>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</si>
  <si>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</si>
  <si>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</si>
  <si>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</si>
  <si>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</si>
  <si>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</si>
  <si>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</si>
  <si>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</si>
  <si>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</si>
  <si>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</si>
  <si>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</si>
  <si>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</si>
  <si>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</si>
  <si>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</si>
  <si>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</si>
  <si>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</si>
  <si>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</si>
  <si>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</si>
  <si>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</si>
  <si>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</si>
  <si>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</si>
  <si>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</si>
  <si>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</si>
  <si>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</si>
  <si>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</si>
  <si>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</si>
  <si>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</si>
  <si>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</si>
  <si>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</si>
  <si>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</si>
  <si>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</si>
  <si>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</si>
  <si>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</si>
  <si>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</si>
  <si>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</si>
  <si>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</si>
  <si>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</si>
  <si>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</si>
  <si>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</si>
  <si>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</si>
  <si>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</si>
  <si>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</si>
  <si>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</si>
  <si>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</si>
  <si>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</si>
  <si>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</si>
  <si>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</si>
  <si>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</si>
  <si>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</si>
  <si>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</si>
  <si>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</si>
  <si>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</si>
  <si>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</si>
  <si>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</si>
  <si>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</si>
  <si>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</si>
  <si>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</si>
  <si>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</si>
  <si>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</si>
  <si>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</si>
  <si>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</si>
  <si>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</si>
  <si>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</si>
  <si>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</si>
  <si>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</si>
  <si>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</si>
  <si>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</si>
  <si>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</si>
  <si>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</si>
  <si>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</si>
  <si>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</si>
  <si>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</si>
  <si>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</si>
  <si>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</si>
  <si>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</si>
  <si>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</si>
  <si>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</si>
  <si>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</si>
  <si>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</si>
  <si>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</si>
  <si>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</si>
  <si>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</si>
  <si>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</si>
  <si>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</si>
  <si>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</si>
  <si>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</si>
  <si>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</si>
  <si>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</si>
  <si>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</si>
  <si>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</si>
  <si>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</si>
  <si>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</si>
  <si>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</si>
  <si>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</si>
  <si>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</si>
  <si>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</si>
  <si>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</si>
  <si>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</si>
  <si>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</si>
  <si>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</si>
  <si>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</si>
  <si>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</si>
  <si>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</si>
  <si>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</si>
  <si>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</si>
  <si>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</si>
  <si>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</si>
  <si>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</si>
  <si>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</si>
  <si>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</si>
  <si>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</si>
  <si>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</si>
  <si>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</si>
  <si>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</si>
  <si>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</si>
  <si>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</si>
  <si>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</si>
  <si>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</si>
  <si>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</si>
  <si>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</si>
  <si>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</si>
  <si>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</si>
  <si>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</si>
  <si>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</si>
  <si>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</si>
  <si>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</si>
  <si>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</si>
  <si>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</si>
  <si>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</si>
  <si>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</si>
  <si>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</si>
  <si>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</si>
  <si>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</si>
  <si>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</si>
  <si>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</si>
  <si>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</si>
  <si>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</si>
  <si>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</si>
  <si>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</si>
  <si>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</si>
  <si>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</si>
  <si>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</si>
  <si>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</si>
  <si>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</si>
  <si>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</si>
  <si>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</si>
  <si>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</si>
  <si>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</si>
  <si>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</si>
  <si>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</si>
  <si>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</si>
  <si>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</si>
  <si>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</si>
  <si>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</si>
  <si>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</si>
  <si>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</si>
  <si>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</si>
  <si>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</si>
  <si>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</si>
  <si>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</si>
  <si>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</si>
  <si>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</si>
  <si>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</si>
  <si>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</si>
  <si>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</si>
  <si>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</si>
  <si>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</si>
  <si>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</si>
  <si>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</si>
  <si>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</si>
  <si>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</si>
  <si>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</si>
  <si>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</si>
  <si>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</si>
  <si>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</si>
  <si>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</si>
  <si>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</si>
  <si>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</si>
  <si>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</si>
  <si>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</si>
  <si>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</si>
  <si>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</si>
  <si>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</si>
  <si>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</si>
  <si>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</si>
  <si>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</si>
  <si>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</si>
  <si>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</si>
  <si>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</si>
  <si>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</si>
  <si>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</si>
  <si>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</si>
  <si>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</si>
  <si>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</si>
  <si>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</si>
  <si>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</si>
  <si>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</si>
  <si>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</si>
  <si>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</si>
  <si>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</si>
  <si>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</si>
  <si>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</si>
  <si>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</si>
  <si>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</si>
  <si>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</si>
  <si>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</si>
  <si>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</si>
  <si>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</si>
  <si>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</si>
  <si>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</si>
  <si>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</si>
  <si>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</si>
  <si>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</si>
  <si>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</si>
  <si>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</si>
  <si>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</si>
  <si>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</si>
  <si>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</si>
  <si>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</si>
  <si>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</si>
  <si>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</si>
  <si>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</si>
  <si>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</si>
  <si>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</si>
  <si>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</si>
  <si>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</si>
  <si>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</si>
  <si>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</si>
  <si>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</si>
  <si>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</si>
  <si>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</si>
  <si>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</si>
  <si>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</si>
  <si>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</si>
  <si>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</si>
  <si>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</si>
  <si>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</si>
  <si>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</si>
  <si>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</si>
  <si>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</si>
  <si>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</si>
  <si>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</si>
  <si>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</si>
  <si>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</si>
  <si>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</si>
  <si>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</si>
  <si>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</si>
  <si>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</si>
  <si>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</si>
  <si>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</si>
  <si>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</si>
  <si>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</si>
  <si>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</si>
  <si>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</si>
  <si>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</si>
  <si>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</si>
  <si>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</si>
  <si>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</si>
  <si>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</si>
  <si>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</si>
  <si>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</si>
  <si>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</si>
  <si>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</si>
  <si>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</si>
  <si>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</si>
  <si>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</si>
  <si>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</si>
  <si>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</si>
  <si>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</si>
  <si>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</si>
  <si>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</si>
  <si>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</si>
  <si>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</si>
  <si>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</si>
  <si>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</si>
  <si>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</si>
  <si>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</si>
  <si>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</si>
  <si>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</si>
  <si>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</si>
  <si>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</si>
  <si>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</si>
  <si>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</si>
  <si>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</si>
  <si>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</si>
  <si>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</si>
  <si>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</si>
  <si>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</si>
  <si>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</si>
  <si>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</si>
  <si>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</si>
  <si>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</si>
  <si>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</si>
  <si>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</si>
  <si>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</si>
  <si>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</si>
  <si>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</si>
  <si>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</si>
  <si>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</si>
  <si>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</si>
  <si>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</si>
  <si>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</si>
  <si>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</si>
  <si>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</si>
  <si>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</si>
  <si>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</si>
  <si>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</si>
  <si>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</si>
  <si>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</si>
  <si>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</si>
  <si>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</si>
  <si>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</si>
  <si>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</si>
  <si>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</si>
  <si>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</si>
  <si>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</si>
  <si>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</si>
  <si>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</si>
  <si>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</si>
  <si>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</si>
  <si>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</si>
  <si>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</si>
  <si>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</si>
  <si>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</si>
  <si>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</si>
  <si>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</si>
  <si>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</si>
  <si>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</si>
  <si>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</si>
  <si>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</si>
  <si>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</si>
  <si>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</si>
  <si>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</si>
  <si>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</si>
  <si>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</si>
  <si>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</si>
  <si>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</si>
  <si>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</si>
  <si>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</si>
  <si>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</si>
  <si>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</si>
  <si>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</si>
  <si>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</si>
  <si>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</si>
  <si>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</si>
  <si>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</si>
  <si>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</si>
  <si>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</si>
  <si>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</si>
  <si>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</si>
  <si>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</si>
  <si>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</si>
  <si>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</si>
  <si>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</si>
  <si>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</si>
  <si>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</si>
  <si>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</si>
  <si>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</si>
  <si>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</si>
  <si>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</si>
  <si>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</si>
  <si>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</si>
  <si>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</si>
  <si>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</si>
  <si>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</si>
  <si>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</si>
  <si>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</si>
  <si>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</si>
  <si>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</si>
  <si>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</si>
  <si>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</si>
  <si>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</si>
  <si>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</si>
  <si>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</si>
  <si>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</si>
  <si>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</si>
  <si>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</si>
  <si>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</si>
  <si>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</si>
  <si>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</si>
  <si>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</si>
  <si>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</si>
  <si>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</si>
  <si>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</si>
  <si>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</si>
  <si>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</si>
  <si>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</si>
  <si>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</si>
  <si>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</si>
  <si>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</si>
  <si>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</si>
  <si>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</si>
  <si>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</si>
  <si>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</si>
  <si>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</si>
  <si>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</si>
  <si>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</si>
  <si>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</si>
  <si>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</si>
  <si>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</si>
  <si>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</si>
  <si>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</si>
  <si>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</si>
  <si>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</si>
  <si>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</si>
  <si>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</si>
  <si>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</si>
  <si>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</si>
  <si>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</si>
  <si>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</si>
  <si>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</si>
  <si>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</si>
  <si>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</si>
  <si>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</si>
  <si>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</si>
  <si>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</si>
  <si>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</si>
  <si>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</si>
  <si>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</si>
  <si>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</si>
  <si>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</si>
  <si>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</si>
  <si>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</si>
  <si>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</si>
  <si>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</si>
  <si>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</si>
  <si>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</si>
  <si>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</si>
  <si>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</si>
  <si>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</si>
  <si>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</si>
  <si>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</si>
  <si>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</si>
  <si>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</si>
  <si>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</si>
  <si>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</si>
  <si>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</si>
  <si>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</si>
  <si>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</si>
  <si>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</si>
  <si>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</si>
  <si>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</si>
  <si>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</si>
  <si>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</si>
  <si>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</si>
  <si>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</si>
  <si>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</si>
  <si>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</si>
  <si>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</si>
  <si>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</si>
  <si>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</si>
  <si>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</si>
  <si>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</si>
  <si>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</si>
  <si>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</si>
  <si>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</si>
  <si>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</si>
  <si>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</si>
  <si>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</si>
  <si>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</si>
  <si>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</si>
  <si>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</si>
  <si>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</si>
  <si>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</si>
  <si>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</si>
  <si>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</si>
  <si>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</si>
  <si>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</si>
  <si>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</si>
  <si>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</si>
  <si>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</si>
  <si>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</si>
  <si>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</si>
  <si>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</si>
  <si>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</si>
  <si>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</si>
  <si>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</si>
  <si>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</si>
  <si>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</si>
  <si>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</si>
  <si>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</si>
  <si>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</si>
  <si>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</si>
  <si>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</si>
  <si>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</si>
  <si>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</si>
  <si>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</si>
  <si>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</si>
  <si>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</si>
  <si>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</si>
  <si>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</si>
  <si>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</si>
  <si>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</si>
  <si>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</si>
  <si>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</si>
  <si>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</si>
  <si>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</si>
  <si>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</si>
  <si>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</si>
  <si>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</si>
  <si>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</si>
  <si>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</si>
  <si>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</si>
  <si>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</si>
  <si>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</si>
  <si>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</si>
  <si>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</si>
  <si>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</si>
  <si>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</si>
  <si>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</si>
  <si>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</si>
  <si>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</si>
  <si>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</si>
  <si>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</si>
  <si>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</si>
  <si>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</si>
  <si>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</si>
  <si>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</si>
  <si>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</si>
  <si>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</si>
  <si>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</si>
  <si>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</si>
  <si>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</si>
  <si>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</si>
  <si>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</si>
  <si>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</si>
  <si>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</si>
  <si>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</si>
  <si>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</si>
  <si>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</si>
  <si>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</si>
  <si>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</si>
  <si>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</si>
  <si>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</si>
  <si>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</si>
  <si>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</si>
  <si>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</si>
  <si>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</si>
  <si>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</si>
  <si>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</si>
  <si>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</si>
  <si>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</si>
  <si>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</si>
  <si>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</si>
  <si>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</si>
  <si>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</si>
  <si>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</si>
  <si>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</si>
  <si>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</si>
  <si>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</si>
  <si>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</si>
  <si>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</si>
  <si>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</si>
  <si>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</si>
  <si>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</si>
  <si>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</si>
  <si>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</si>
  <si>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</si>
  <si>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</si>
  <si>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</si>
  <si>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</si>
  <si>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</si>
  <si>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</si>
  <si>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</si>
  <si>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</si>
  <si>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</si>
  <si>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</si>
  <si>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</si>
  <si>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</si>
  <si>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</si>
  <si>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</si>
  <si>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</si>
  <si>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</si>
  <si>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</si>
  <si>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</si>
  <si>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</si>
  <si>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</si>
  <si>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</si>
  <si>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</si>
  <si>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</si>
  <si>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</si>
  <si>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</si>
  <si>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</si>
  <si>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</si>
  <si>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</si>
  <si>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</si>
  <si>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</si>
  <si>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</si>
  <si>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</si>
  <si>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</si>
  <si>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</si>
  <si>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</si>
  <si>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</si>
  <si>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</si>
  <si>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</si>
  <si>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</si>
  <si>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</si>
  <si>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</si>
  <si>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</si>
  <si>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</si>
  <si>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</si>
  <si>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</si>
  <si>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</si>
  <si>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</si>
  <si>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</si>
  <si>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</si>
  <si>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</si>
  <si>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</si>
  <si>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</si>
  <si>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</si>
  <si>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</si>
  <si>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</si>
  <si>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</si>
  <si>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</si>
  <si>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</si>
  <si>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</si>
  <si>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</si>
  <si>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</si>
  <si>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</si>
  <si>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</si>
  <si>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</si>
  <si>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</si>
  <si>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</si>
  <si>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</si>
  <si>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</si>
  <si>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</si>
  <si>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</si>
  <si>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</si>
  <si>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</si>
  <si>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</si>
  <si>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</si>
  <si>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</si>
  <si>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</si>
  <si>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</si>
  <si>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</si>
  <si>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</si>
  <si>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</si>
  <si>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</si>
  <si>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</si>
  <si>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</si>
  <si>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</si>
  <si>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</si>
  <si>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</si>
  <si>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</si>
  <si>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</si>
  <si>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</si>
  <si>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</si>
  <si>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</si>
  <si>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</si>
  <si>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</si>
  <si>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</si>
  <si>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</si>
  <si>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</si>
  <si>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</si>
  <si>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</si>
  <si>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</si>
  <si>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</si>
  <si>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</si>
  <si>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</si>
  <si>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</si>
  <si>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</si>
  <si>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</si>
  <si>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</si>
  <si>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</si>
  <si>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</si>
  <si>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</si>
  <si>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</si>
  <si>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</si>
  <si>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</si>
  <si>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</si>
  <si>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</si>
  <si>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</si>
  <si>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</si>
  <si>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</si>
  <si>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</si>
  <si>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</si>
  <si>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</si>
  <si>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</si>
  <si>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</si>
  <si>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</si>
  <si>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</si>
  <si>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</si>
  <si>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</si>
  <si>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</si>
  <si>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</si>
  <si>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</si>
  <si>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</si>
  <si>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</si>
  <si>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</si>
  <si>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</si>
  <si>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</si>
  <si>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</si>
  <si>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</si>
  <si>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</si>
  <si>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</si>
  <si>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</si>
  <si>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</si>
  <si>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</si>
  <si>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</si>
  <si>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</si>
  <si>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</si>
  <si>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</si>
  <si>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</si>
  <si>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</si>
  <si>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</si>
  <si>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</si>
  <si>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</si>
  <si>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</si>
  <si>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</si>
  <si>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</si>
  <si>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</si>
  <si>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</si>
  <si>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</si>
  <si>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</si>
  <si>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</si>
  <si>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</si>
  <si>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</si>
  <si>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</si>
  <si>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</si>
  <si>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</si>
  <si>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</si>
  <si>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</si>
  <si>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</si>
  <si>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</si>
  <si>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</si>
  <si>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</si>
  <si>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</si>
  <si>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</si>
  <si>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</si>
  <si>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</si>
  <si>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</si>
  <si>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</si>
  <si>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</si>
  <si>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</si>
  <si>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</si>
  <si>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</si>
  <si>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</si>
  <si>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</si>
  <si>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</si>
  <si>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</si>
  <si>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</si>
  <si>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</si>
  <si>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</si>
  <si>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</si>
  <si>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</si>
  <si>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</si>
  <si>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</si>
  <si>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</si>
  <si>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</si>
  <si>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</si>
  <si>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</si>
  <si>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</si>
  <si>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</si>
  <si>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</si>
  <si>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</si>
  <si>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</si>
  <si>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</si>
  <si>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</si>
  <si>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</si>
  <si>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</si>
  <si>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</si>
  <si>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</si>
  <si>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</si>
  <si>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</si>
  <si>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</si>
  <si>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</si>
  <si>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</si>
  <si>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</si>
  <si>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</si>
  <si>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</si>
  <si>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</si>
  <si>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</si>
  <si>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</si>
  <si>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</si>
  <si>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</si>
  <si>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</si>
  <si>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</si>
  <si>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</si>
  <si>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</si>
  <si>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</si>
  <si>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</si>
  <si>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</si>
  <si>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</si>
  <si>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</si>
  <si>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</si>
  <si>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</si>
  <si>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</si>
  <si>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</si>
  <si>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</si>
  <si>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</si>
  <si>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</si>
  <si>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</si>
  <si>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</si>
  <si>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</si>
  <si>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</si>
  <si>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</si>
  <si>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</si>
  <si>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</si>
  <si>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</si>
  <si>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</si>
  <si>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</si>
  <si>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</si>
  <si>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</si>
  <si>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</si>
  <si>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</si>
  <si>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</si>
  <si>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</si>
  <si>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</si>
  <si>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</si>
  <si>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</si>
  <si>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</si>
  <si>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</si>
  <si>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</si>
  <si>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</si>
  <si>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</si>
  <si>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</si>
  <si>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</si>
  <si>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</si>
  <si>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</si>
  <si>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</si>
  <si>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</si>
  <si>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</si>
  <si>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</si>
  <si>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</si>
  <si>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</si>
  <si>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</si>
  <si>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</si>
  <si>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</si>
  <si>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</si>
  <si>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</si>
  <si>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</si>
  <si>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</si>
  <si>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</si>
  <si>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</si>
  <si>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</si>
  <si>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</si>
  <si>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</si>
  <si>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</si>
  <si>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</si>
  <si>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</si>
  <si>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</si>
  <si>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</si>
  <si>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</si>
  <si>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</si>
  <si>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</si>
  <si>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</si>
  <si>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</si>
  <si>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</si>
  <si>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</si>
  <si>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</si>
  <si>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</si>
  <si>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</si>
  <si>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</si>
  <si>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</si>
  <si>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</si>
  <si>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</si>
  <si>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</si>
  <si>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</si>
  <si>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</si>
  <si>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</si>
  <si>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</si>
  <si>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</si>
  <si>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</si>
  <si>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</si>
  <si>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</si>
  <si>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</si>
  <si>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</si>
  <si>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</si>
  <si>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</si>
  <si>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</si>
  <si>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</si>
  <si>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</si>
  <si>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</si>
  <si>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</si>
  <si>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</si>
  <si>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</si>
  <si>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</si>
  <si>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</si>
  <si>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</si>
  <si>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</si>
  <si>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</si>
  <si>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</si>
  <si>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</si>
  <si>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</si>
  <si>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</si>
  <si>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</si>
  <si>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</si>
  <si>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</si>
  <si>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</si>
  <si>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</si>
  <si>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</si>
  <si>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</si>
  <si>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</si>
  <si>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</si>
  <si>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</si>
  <si>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</si>
  <si>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</si>
  <si>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</si>
  <si>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</si>
  <si>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</si>
  <si>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</si>
  <si>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</si>
  <si>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</si>
  <si>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</si>
  <si>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</si>
  <si>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</si>
  <si>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</si>
  <si>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</si>
  <si>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</si>
  <si>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</si>
  <si>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</si>
  <si>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</si>
  <si>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</si>
  <si>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</si>
  <si>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</si>
  <si>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</si>
  <si>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</si>
  <si>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</si>
  <si>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</si>
  <si>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</si>
  <si>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</si>
  <si>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</si>
  <si>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</si>
  <si>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</si>
  <si>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</si>
  <si>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</si>
  <si>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</si>
  <si>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</si>
  <si>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</si>
  <si>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</si>
  <si>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</si>
  <si>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</si>
  <si>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</si>
  <si>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</si>
  <si>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</si>
  <si>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</si>
  <si>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</si>
  <si>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</si>
  <si>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</si>
  <si>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</si>
  <si>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</si>
  <si>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</si>
  <si>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</si>
  <si>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</si>
  <si>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</si>
  <si>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</si>
  <si>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</si>
  <si>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</si>
  <si>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</si>
  <si>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</si>
  <si>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</si>
  <si>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</si>
  <si>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</si>
  <si>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</si>
  <si>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</si>
  <si>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</si>
  <si>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</si>
  <si>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</si>
  <si>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</si>
  <si>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</si>
  <si>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</si>
  <si>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</si>
  <si>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</si>
  <si>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</si>
  <si>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</si>
  <si>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</si>
  <si>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</si>
  <si>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</si>
  <si>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</si>
  <si>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</si>
  <si>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</si>
  <si>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</si>
  <si>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</si>
  <si>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</si>
  <si>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</si>
  <si>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</si>
  <si>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</si>
  <si>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</si>
  <si>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</si>
  <si>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</si>
  <si>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</si>
  <si>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</si>
  <si>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</si>
  <si>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</si>
  <si>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</si>
  <si>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</si>
  <si>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</si>
  <si>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</si>
  <si>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</si>
  <si>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</si>
  <si>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</si>
  <si>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</si>
  <si>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</si>
  <si>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</si>
  <si>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</si>
  <si>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</si>
  <si>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</si>
  <si>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</si>
  <si>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</si>
  <si>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</si>
  <si>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</si>
  <si>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</si>
  <si>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</si>
  <si>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</si>
  <si>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</si>
  <si>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</si>
  <si>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</si>
  <si>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</si>
  <si>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</si>
  <si>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</si>
  <si>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</si>
  <si>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</si>
  <si>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</si>
  <si>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</si>
  <si>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</si>
  <si>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</si>
  <si>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</si>
  <si>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</si>
  <si>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</si>
  <si>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</si>
  <si>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</si>
  <si>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</si>
  <si>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</si>
  <si>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</si>
  <si>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</si>
  <si>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</si>
  <si>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</si>
  <si>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</si>
  <si>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</si>
  <si>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</si>
  <si>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</si>
  <si>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</si>
  <si>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</si>
  <si>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</si>
  <si>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</si>
  <si>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</si>
  <si>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</si>
  <si>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</si>
  <si>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</si>
  <si>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</si>
  <si>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</si>
  <si>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</si>
  <si>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</si>
  <si>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</si>
  <si>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</si>
  <si>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</si>
  <si>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</si>
  <si>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</si>
  <si>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</si>
  <si>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</si>
  <si>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</si>
  <si>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</si>
  <si>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</si>
  <si>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</si>
  <si>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</si>
  <si>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</si>
  <si>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</si>
  <si>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</si>
  <si>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</si>
  <si>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</si>
  <si>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</si>
  <si>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</si>
  <si>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</si>
  <si>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</si>
  <si>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</si>
  <si>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</si>
  <si>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</si>
  <si>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</si>
  <si>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</si>
  <si>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</si>
  <si>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</si>
  <si>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</si>
  <si>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</si>
  <si>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</si>
  <si>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</si>
  <si>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</si>
  <si>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</si>
  <si>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</si>
  <si>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</si>
  <si>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</si>
  <si>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</si>
  <si>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</si>
  <si>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</si>
  <si>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</si>
  <si>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</si>
  <si>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</si>
  <si>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</si>
  <si>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</si>
  <si>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</si>
  <si>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</si>
  <si>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</si>
  <si>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</si>
  <si>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</si>
  <si>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</si>
  <si>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</si>
  <si>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</si>
  <si>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</si>
  <si>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</si>
  <si>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</si>
  <si>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</si>
  <si>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</si>
  <si>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</si>
  <si>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</si>
  <si>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</si>
  <si>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</si>
  <si>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</si>
  <si>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</si>
  <si>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</si>
  <si>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</si>
  <si>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</si>
  <si>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</si>
  <si>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</si>
  <si>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</si>
  <si>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</si>
  <si>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</si>
  <si>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</si>
  <si>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</si>
  <si>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</si>
  <si>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</si>
  <si>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</si>
  <si>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</si>
  <si>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</si>
  <si>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</si>
  <si>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</si>
  <si>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</si>
  <si>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</si>
  <si>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</si>
  <si>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</si>
  <si>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</si>
  <si>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</si>
  <si>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</si>
  <si>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</si>
  <si>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</si>
  <si>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</si>
  <si>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</si>
  <si>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</si>
  <si>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</si>
  <si>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</si>
  <si>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</si>
  <si>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</si>
  <si>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</si>
  <si>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</si>
  <si>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</si>
  <si>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</si>
  <si>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</si>
  <si>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</si>
  <si>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</si>
  <si>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</si>
  <si>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</si>
  <si>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</si>
  <si>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</si>
  <si>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</si>
  <si>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</si>
  <si>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</si>
  <si>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</si>
  <si>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</si>
  <si>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</si>
  <si>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</si>
  <si>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</si>
  <si>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</si>
  <si>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</si>
  <si>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</si>
  <si>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</si>
  <si>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</si>
  <si>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</si>
  <si>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</si>
  <si>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</si>
  <si>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</si>
  <si>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</si>
  <si>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</si>
  <si>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</si>
  <si>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</si>
  <si>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</si>
  <si>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</si>
  <si>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</si>
  <si>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</si>
  <si>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</si>
  <si>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</si>
  <si>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</si>
  <si>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</si>
  <si>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</si>
  <si>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</si>
  <si>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</si>
  <si>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</si>
  <si>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</si>
  <si>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</si>
  <si>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</si>
  <si>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</si>
  <si>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</si>
  <si>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</si>
  <si>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</si>
  <si>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</si>
  <si>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</si>
  <si>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</si>
  <si>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</si>
  <si>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</si>
  <si>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</si>
  <si>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</si>
  <si>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</si>
  <si>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</si>
  <si>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</si>
  <si>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</si>
  <si>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</si>
  <si>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</si>
  <si>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</si>
  <si>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</si>
  <si>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</si>
  <si>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</si>
  <si>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</si>
  <si>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</si>
  <si>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</si>
  <si>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</si>
  <si>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</si>
  <si>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</si>
  <si>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</si>
  <si>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</si>
  <si>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</si>
  <si>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</si>
  <si>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</si>
  <si>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</si>
  <si>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</si>
  <si>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</si>
  <si>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</si>
  <si>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</si>
  <si>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</si>
  <si>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</si>
  <si>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</si>
  <si>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</si>
  <si>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</si>
  <si>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</si>
  <si>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</si>
  <si>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</si>
  <si>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</si>
  <si>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</si>
  <si>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</si>
  <si>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</si>
  <si>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</si>
  <si>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</si>
  <si>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</si>
  <si>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</si>
  <si>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</si>
  <si>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</si>
  <si>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</si>
  <si>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</si>
  <si>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</si>
  <si>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</si>
  <si>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</si>
  <si>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</si>
  <si>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</si>
  <si>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</si>
  <si>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</si>
  <si>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</si>
  <si>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</si>
  <si>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</si>
  <si>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</si>
  <si>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</si>
  <si>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</si>
  <si>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</si>
  <si>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</si>
  <si>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</si>
  <si>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</si>
  <si>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</si>
  <si>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</si>
  <si>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</si>
  <si>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</si>
  <si>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</si>
  <si>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</si>
  <si>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</si>
  <si>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</si>
  <si>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</si>
  <si>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</si>
  <si>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</si>
  <si>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</si>
  <si>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</si>
  <si>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</si>
  <si>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</si>
  <si>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</si>
  <si>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</si>
  <si>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</si>
  <si>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</si>
  <si>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</si>
  <si>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</si>
  <si>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</si>
  <si>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</si>
  <si>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</si>
  <si>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</si>
  <si>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</si>
  <si>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</si>
  <si>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</si>
  <si>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</si>
  <si>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</si>
  <si>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</si>
  <si>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</si>
  <si>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</si>
  <si>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</si>
  <si>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</si>
  <si>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</si>
  <si>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</si>
  <si>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</si>
  <si>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</si>
  <si>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</si>
  <si>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</si>
  <si>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</si>
  <si>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</si>
  <si>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</si>
  <si>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</si>
  <si>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</si>
  <si>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</si>
  <si>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</si>
  <si>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</si>
  <si>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</si>
  <si>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</si>
  <si>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</si>
  <si>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</si>
  <si>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</si>
  <si>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</si>
  <si>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</si>
  <si>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</si>
  <si>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</si>
  <si>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</si>
  <si>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</si>
  <si>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</si>
  <si>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</si>
  <si>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</si>
  <si>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</si>
  <si>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</si>
  <si>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</si>
  <si>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</si>
  <si>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</si>
  <si>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</si>
  <si>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</si>
  <si>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</si>
  <si>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</si>
  <si>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</si>
  <si>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</si>
  <si>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</si>
  <si>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</si>
  <si>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</si>
  <si>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</si>
  <si>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</si>
  <si>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</si>
  <si>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</si>
  <si>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</si>
  <si>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</si>
  <si>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</si>
  <si>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</si>
  <si>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</si>
  <si>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</si>
  <si>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</si>
  <si>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</si>
  <si>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</si>
  <si>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</si>
  <si>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</si>
  <si>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</si>
  <si>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</si>
  <si>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</si>
  <si>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</si>
  <si>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</si>
  <si>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</si>
  <si>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</si>
  <si>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</si>
  <si>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</si>
  <si>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</si>
  <si>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</si>
  <si>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</si>
  <si>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</si>
  <si>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</si>
  <si>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</si>
  <si>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</si>
  <si>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</si>
  <si>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</si>
  <si>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</si>
  <si>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</si>
  <si>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</si>
  <si>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</si>
  <si>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</si>
  <si>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</si>
  <si>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</si>
  <si>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</si>
  <si>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</si>
  <si>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</si>
  <si>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</si>
  <si>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</si>
  <si>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</si>
  <si>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</si>
  <si>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</si>
  <si>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</si>
  <si>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</si>
  <si>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</si>
  <si>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</si>
  <si>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</si>
  <si>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</si>
  <si>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</si>
  <si>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</si>
  <si>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</si>
  <si>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</si>
  <si>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</si>
  <si>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</si>
  <si>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</si>
  <si>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</si>
  <si>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</si>
  <si>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</si>
  <si>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</si>
  <si>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</si>
  <si>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</si>
  <si>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</si>
  <si>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</si>
  <si>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</si>
  <si>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</si>
  <si>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</si>
  <si>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</si>
  <si>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</si>
  <si>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</si>
  <si>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</si>
  <si>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</si>
  <si>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</si>
  <si>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</si>
  <si>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</si>
  <si>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</si>
  <si>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</si>
  <si>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</si>
  <si>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</si>
  <si>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</si>
  <si>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</si>
  <si>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</si>
  <si>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</si>
  <si>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</si>
  <si>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</si>
  <si>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</si>
  <si>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</si>
  <si>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</si>
  <si>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</si>
  <si>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</si>
  <si>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</si>
  <si>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</si>
  <si>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</si>
  <si>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</si>
  <si>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</si>
  <si>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</si>
  <si>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</si>
  <si>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</si>
  <si>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</si>
  <si>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</si>
  <si>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</si>
  <si>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</si>
  <si>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</si>
  <si>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</si>
  <si>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</si>
  <si>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</si>
  <si>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</si>
  <si>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</si>
  <si>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</si>
  <si>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</si>
  <si>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</si>
  <si>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</si>
  <si>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</si>
  <si>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</si>
  <si>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</si>
  <si>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</si>
  <si>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</si>
  <si>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</si>
  <si>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</si>
  <si>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</si>
  <si>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</si>
  <si>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</si>
  <si>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</si>
  <si>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</si>
  <si>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</si>
  <si>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</si>
  <si>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</si>
  <si>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</si>
  <si>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</si>
  <si>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</si>
  <si>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</si>
  <si>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</si>
  <si>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</si>
  <si>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</si>
  <si>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</si>
  <si>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</si>
  <si>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</si>
  <si>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</si>
  <si>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</si>
  <si>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</si>
  <si>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</si>
  <si>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</si>
  <si>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</si>
  <si>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</si>
  <si>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</si>
  <si>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</si>
  <si>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</si>
  <si>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</si>
  <si>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</si>
  <si>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</si>
  <si>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</si>
  <si>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</si>
  <si>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</si>
  <si>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</si>
  <si>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</si>
  <si>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</si>
  <si>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</si>
  <si>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</si>
  <si>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</si>
  <si>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</si>
  <si>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</si>
  <si>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</si>
  <si>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</si>
  <si>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</si>
  <si>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</si>
  <si>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</si>
  <si>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</si>
  <si>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</si>
  <si>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</si>
  <si>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</si>
  <si>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</si>
  <si>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</si>
  <si>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</si>
  <si>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</si>
  <si>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</si>
  <si>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</si>
  <si>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</si>
  <si>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</si>
  <si>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</si>
  <si>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</si>
  <si>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</si>
  <si>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</si>
  <si>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</si>
  <si>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</si>
  <si>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</si>
  <si>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</si>
  <si>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</si>
  <si>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</si>
  <si>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</si>
  <si>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</si>
  <si>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</si>
  <si>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</si>
  <si>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</si>
  <si>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</si>
  <si>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</si>
  <si>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</si>
  <si>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</si>
  <si>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</si>
  <si>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</si>
  <si>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</si>
  <si>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</si>
  <si>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</si>
  <si>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</si>
  <si>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</si>
  <si>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</si>
  <si>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</si>
  <si>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</si>
  <si>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</si>
  <si>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</si>
  <si>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</si>
  <si>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</si>
  <si>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</si>
  <si>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</si>
  <si>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</si>
  <si>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</si>
  <si>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</si>
  <si>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</si>
  <si>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</si>
  <si>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</si>
  <si>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</si>
  <si>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</si>
  <si>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</si>
  <si>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</si>
  <si>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</si>
  <si>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</si>
  <si>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</si>
  <si>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</si>
  <si>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</si>
  <si>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</si>
  <si>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</si>
  <si>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</si>
  <si>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</si>
  <si>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</si>
  <si>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</si>
  <si>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</si>
  <si>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</si>
  <si>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</si>
  <si>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</si>
  <si>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</si>
  <si>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</si>
  <si>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</si>
  <si>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</si>
  <si>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</si>
  <si>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</si>
  <si>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</si>
  <si>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</si>
  <si>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</si>
  <si>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</si>
  <si>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</si>
  <si>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</si>
  <si>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</si>
  <si>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</si>
  <si>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</si>
  <si>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</si>
  <si>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</si>
  <si>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</si>
  <si>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</si>
  <si>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</si>
  <si>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</si>
  <si>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</si>
  <si>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</si>
  <si>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</si>
  <si>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</si>
  <si>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</si>
  <si>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</si>
  <si>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</si>
  <si>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</si>
  <si>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</si>
  <si>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</si>
  <si>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</si>
  <si>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</si>
  <si>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</si>
  <si>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</si>
  <si>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</si>
  <si>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</si>
  <si>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</si>
  <si>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</si>
  <si>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</si>
  <si>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</si>
  <si>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</si>
  <si>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</si>
  <si>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</si>
  <si>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</si>
  <si>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</si>
  <si>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</si>
  <si>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</si>
  <si>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</si>
  <si>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</si>
  <si>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</si>
  <si>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</si>
  <si>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</si>
  <si>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</si>
  <si>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</si>
  <si>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</si>
  <si>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</si>
  <si>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</si>
  <si>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</si>
  <si>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</si>
  <si>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</si>
  <si>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</si>
  <si>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</si>
  <si>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</si>
  <si>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</si>
  <si>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</si>
  <si>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</si>
  <si>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</si>
  <si>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</si>
  <si>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</si>
  <si>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</si>
  <si>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</si>
  <si>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</si>
  <si>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</si>
  <si>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</si>
  <si>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</si>
  <si>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</si>
  <si>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</si>
  <si>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</si>
  <si>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</si>
  <si>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</si>
  <si>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</si>
  <si>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</si>
  <si>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</si>
  <si>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</si>
  <si>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</si>
  <si>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</si>
  <si>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</si>
  <si>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</si>
  <si>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</si>
  <si>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</si>
  <si>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</si>
  <si>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</si>
  <si>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</si>
  <si>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</si>
  <si>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</si>
  <si>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</si>
  <si>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</si>
  <si>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</si>
  <si>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</si>
  <si>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</si>
  <si>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</si>
  <si>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</si>
  <si>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</si>
  <si>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</si>
  <si>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</si>
  <si>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</si>
  <si>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</si>
  <si>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</si>
  <si>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</si>
  <si>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</si>
  <si>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</si>
  <si>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</si>
  <si>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</si>
  <si>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</si>
  <si>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</si>
  <si>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</si>
  <si>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</si>
  <si>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</si>
  <si>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</si>
  <si>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</si>
  <si>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</si>
  <si>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</si>
  <si>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</si>
  <si>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</si>
  <si>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</si>
  <si>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</si>
  <si>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</si>
  <si>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</si>
  <si>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</si>
  <si>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</si>
  <si>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</si>
  <si>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</si>
  <si>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</si>
  <si>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</si>
  <si>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</si>
  <si>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</si>
  <si>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</si>
  <si>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</si>
  <si>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</si>
  <si>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</si>
  <si>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</si>
  <si>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</si>
  <si>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</si>
  <si>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</si>
  <si>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</si>
  <si>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</si>
  <si>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</si>
  <si>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</si>
  <si>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</si>
  <si>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</si>
  <si>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</si>
  <si>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</si>
  <si>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</si>
  <si>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</si>
  <si>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</si>
  <si>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</si>
  <si>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</si>
  <si>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</si>
  <si>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</si>
  <si>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</si>
  <si>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</si>
  <si>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</si>
  <si>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</si>
  <si>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</si>
  <si>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</si>
  <si>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</si>
  <si>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</si>
  <si>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</si>
  <si>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</si>
  <si>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</si>
  <si>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</si>
  <si>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</si>
  <si>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</si>
  <si>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</si>
  <si>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</si>
  <si>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</si>
  <si>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</si>
  <si>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</si>
  <si>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</si>
  <si>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</si>
  <si>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</si>
  <si>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</si>
  <si>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</si>
  <si>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</si>
  <si>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</si>
  <si>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</si>
  <si>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</si>
  <si>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</si>
  <si>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</si>
  <si>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</si>
  <si>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</si>
  <si>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</si>
  <si>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</si>
  <si>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</si>
  <si>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</si>
  <si>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</si>
  <si>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</si>
  <si>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</si>
  <si>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</si>
  <si>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</si>
  <si>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</si>
  <si>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</si>
  <si>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</si>
  <si>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</si>
  <si>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</si>
  <si>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</si>
  <si>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</si>
  <si>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</si>
  <si>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</si>
  <si>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</si>
  <si>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</si>
  <si>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</si>
  <si>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</si>
  <si>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</si>
  <si>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</si>
  <si>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</si>
  <si>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</si>
  <si>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</si>
  <si>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</si>
  <si>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</si>
  <si>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</si>
  <si>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</si>
  <si>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</si>
  <si>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</si>
  <si>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</si>
  <si>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</si>
  <si>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</si>
  <si>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</si>
  <si>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</si>
  <si>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</si>
  <si>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</si>
  <si>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</si>
  <si>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</si>
  <si>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</si>
  <si>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</si>
  <si>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</si>
  <si>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</si>
  <si>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</si>
  <si>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</si>
  <si>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</si>
  <si>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</si>
  <si>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</si>
  <si>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</si>
  <si>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</si>
  <si>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</si>
  <si>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</si>
  <si>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</si>
  <si>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</si>
  <si>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</si>
  <si>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</si>
  <si>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</si>
  <si>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</si>
  <si>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</si>
  <si>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</si>
  <si>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</si>
  <si>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</si>
  <si>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</si>
  <si>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</si>
  <si>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</si>
  <si>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</si>
  <si>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</si>
  <si>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</si>
  <si>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</si>
  <si>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</si>
  <si>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</si>
  <si>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</si>
  <si>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</si>
  <si>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</si>
  <si>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</si>
  <si>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</si>
  <si>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</si>
  <si>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</si>
  <si>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</si>
  <si>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</si>
  <si>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</si>
  <si>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</si>
  <si>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</si>
  <si>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</si>
  <si>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</si>
  <si>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</si>
  <si>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</si>
  <si>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</si>
  <si>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</si>
  <si>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</si>
  <si>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</si>
  <si>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</si>
  <si>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</si>
  <si>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</si>
  <si>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</si>
  <si>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</si>
  <si>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</si>
  <si>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</si>
  <si>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</si>
  <si>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</si>
  <si>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</si>
  <si>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</si>
  <si>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</si>
  <si>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</si>
  <si>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</si>
  <si>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</si>
  <si>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</si>
  <si>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</si>
  <si>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</si>
  <si>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</si>
  <si>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</si>
  <si>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</si>
  <si>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</si>
  <si>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</si>
  <si>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</si>
  <si>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</si>
  <si>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</si>
  <si>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</si>
  <si>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</si>
  <si>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</si>
  <si>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</si>
  <si>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</si>
  <si>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</si>
  <si>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</si>
  <si>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</si>
  <si>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</si>
  <si>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</si>
  <si>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</si>
  <si>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</si>
  <si>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</si>
  <si>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</si>
  <si>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</si>
  <si>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</si>
  <si>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</si>
  <si>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</si>
  <si>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</si>
  <si>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</si>
  <si>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</si>
  <si>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</si>
  <si>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</si>
  <si>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</si>
  <si>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</si>
  <si>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</si>
  <si>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</si>
  <si>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</si>
  <si>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</si>
  <si>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</si>
  <si>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</si>
  <si>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</si>
  <si>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</si>
  <si>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</si>
  <si>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</si>
  <si>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</si>
  <si>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</si>
  <si>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</si>
  <si>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</si>
  <si>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</si>
  <si>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</si>
  <si>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</si>
  <si>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</si>
  <si>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</si>
  <si>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</si>
  <si>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</si>
  <si>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</si>
  <si>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</si>
  <si>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</si>
  <si>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</si>
  <si>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</si>
  <si>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</si>
  <si>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</si>
  <si>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</si>
  <si>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</si>
  <si>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</si>
  <si>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</si>
  <si>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</si>
  <si>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</si>
  <si>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</si>
  <si>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</si>
  <si>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</si>
  <si>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</si>
  <si>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</si>
  <si>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</si>
  <si>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</si>
  <si>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</si>
  <si>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</si>
  <si>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</si>
  <si>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</si>
  <si>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</si>
  <si>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</si>
  <si>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</si>
  <si>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</si>
  <si>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</si>
  <si>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</si>
  <si>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</si>
  <si>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</si>
  <si>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</si>
  <si>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</si>
  <si>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</si>
  <si>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</si>
  <si>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</si>
  <si>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</si>
  <si>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</si>
  <si>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</si>
  <si>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</si>
  <si>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</si>
  <si>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</si>
  <si>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</si>
  <si>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</si>
  <si>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</si>
  <si>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</si>
  <si>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</si>
  <si>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</si>
  <si>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</si>
  <si>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</si>
  <si>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</si>
  <si>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</si>
  <si>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</si>
  <si>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</si>
  <si>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</si>
  <si>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</si>
  <si>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</si>
  <si>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</si>
  <si>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</si>
  <si>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</si>
  <si>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</si>
  <si>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</si>
  <si>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</si>
  <si>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</si>
  <si>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</si>
  <si>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</si>
  <si>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</si>
  <si>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</si>
  <si>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</si>
  <si>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</si>
  <si>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</si>
  <si>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</si>
  <si>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</si>
  <si>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</si>
  <si>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</si>
  <si>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</si>
  <si>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</si>
  <si>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</si>
  <si>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</si>
  <si>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</si>
  <si>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</si>
  <si>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</si>
  <si>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</si>
  <si>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</si>
  <si>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</si>
  <si>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</si>
  <si>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</si>
  <si>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</si>
  <si>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</si>
  <si>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</si>
  <si>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</si>
  <si>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</si>
  <si>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</si>
  <si>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</si>
  <si>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</si>
  <si>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</si>
  <si>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</si>
  <si>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</si>
  <si>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</si>
  <si>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</si>
  <si>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</si>
  <si>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</si>
  <si>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</si>
  <si>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</si>
  <si>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</si>
  <si>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</si>
  <si>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</si>
  <si>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</si>
  <si>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</si>
  <si>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</si>
  <si>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</si>
  <si>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</si>
  <si>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</si>
  <si>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</si>
  <si>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</si>
  <si>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</si>
  <si>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</si>
  <si>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</si>
  <si>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</si>
  <si>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</si>
  <si>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</si>
  <si>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</si>
  <si>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</si>
  <si>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</si>
  <si>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</si>
  <si>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</si>
  <si>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</si>
  <si>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</si>
  <si>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</si>
  <si>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</si>
  <si>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</si>
  <si>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</si>
  <si>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</si>
  <si>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</si>
  <si>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</si>
  <si>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</si>
  <si>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</si>
  <si>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</si>
  <si>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</si>
  <si>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</si>
  <si>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</si>
  <si>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</si>
  <si>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</si>
  <si>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</si>
  <si>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</si>
  <si>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</si>
  <si>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</si>
  <si>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</si>
  <si>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</si>
  <si>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</si>
  <si>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</si>
  <si>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</si>
  <si>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</si>
  <si>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</si>
  <si>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</si>
  <si>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</si>
  <si>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</si>
  <si>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</si>
  <si>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</si>
  <si>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</si>
  <si>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</si>
  <si>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</si>
  <si>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</si>
  <si>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</si>
  <si>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</si>
  <si>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</si>
  <si>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</si>
  <si>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</si>
  <si>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</si>
  <si>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</si>
  <si>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</si>
  <si>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</si>
  <si>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</si>
  <si>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</si>
  <si>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</si>
  <si>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</si>
  <si>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</si>
  <si>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</si>
  <si>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</si>
  <si>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</si>
  <si>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</si>
  <si>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</si>
  <si>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</si>
  <si>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</si>
  <si>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</si>
  <si>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</si>
  <si>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</si>
  <si>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</si>
  <si>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</si>
  <si>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</si>
  <si>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</si>
  <si>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</si>
  <si>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</si>
  <si>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</si>
  <si>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</si>
  <si>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</si>
  <si>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</si>
  <si>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</si>
  <si>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</si>
  <si>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</si>
  <si>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</si>
  <si>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</si>
  <si>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</si>
  <si>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</si>
  <si>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</si>
  <si>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</si>
  <si>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</si>
  <si>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</si>
  <si>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</si>
  <si>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</si>
  <si>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</si>
  <si>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</si>
  <si>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</si>
  <si>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</si>
  <si>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</si>
  <si>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</si>
  <si>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</si>
  <si>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</si>
  <si>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</si>
  <si>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</si>
  <si>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</si>
  <si>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</si>
  <si>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</si>
  <si>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</si>
  <si>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</si>
  <si>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</si>
  <si>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</si>
  <si>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</si>
  <si>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</si>
  <si>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</si>
  <si>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</si>
  <si>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</si>
  <si>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</si>
  <si>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</si>
  <si>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</si>
  <si>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</si>
  <si>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</si>
  <si>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</si>
  <si>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</si>
  <si>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</si>
  <si>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</si>
  <si>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</si>
  <si>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</si>
  <si>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</si>
  <si>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</si>
  <si>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</si>
  <si>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</si>
  <si>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</si>
  <si>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</si>
  <si>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</si>
  <si>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</si>
  <si>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</si>
  <si>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</si>
  <si>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</si>
  <si>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</si>
  <si>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</si>
  <si>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</si>
  <si>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</si>
  <si>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</si>
  <si>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</si>
  <si>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</si>
  <si>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</si>
  <si>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</si>
  <si>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</si>
  <si>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</si>
  <si>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</si>
  <si>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</si>
  <si>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</si>
  <si>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</si>
  <si>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</si>
  <si>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</si>
  <si>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</si>
  <si>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</si>
  <si>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</si>
  <si>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</si>
  <si>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</si>
  <si>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</si>
  <si>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</si>
  <si>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</si>
  <si>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</si>
  <si>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</si>
  <si>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</si>
  <si>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</si>
  <si>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</si>
  <si>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</si>
  <si>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</si>
  <si>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</si>
  <si>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</si>
  <si>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</si>
  <si>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</si>
  <si>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</si>
  <si>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</si>
  <si>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</si>
  <si>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</si>
  <si>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</si>
  <si>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</si>
  <si>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</si>
  <si>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</si>
  <si>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</si>
  <si>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</si>
  <si>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</si>
  <si>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</si>
  <si>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</si>
  <si>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</si>
  <si>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</si>
  <si>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</si>
  <si>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</si>
  <si>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</si>
  <si>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</si>
  <si>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</si>
  <si>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</si>
  <si>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</si>
  <si>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</si>
  <si>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</si>
  <si>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</si>
  <si>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</si>
  <si>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</si>
  <si>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</si>
  <si>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</si>
  <si>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</si>
  <si>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</si>
  <si>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</si>
  <si>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</si>
  <si>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</si>
  <si>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</si>
  <si>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</si>
  <si>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</si>
  <si>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</si>
  <si>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</si>
  <si>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</si>
  <si>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</si>
  <si>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</si>
  <si>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</si>
  <si>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</si>
  <si>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</si>
  <si>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</si>
  <si>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</si>
  <si>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</si>
  <si>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</si>
  <si>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</si>
  <si>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</si>
  <si>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</si>
  <si>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</si>
  <si>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</si>
  <si>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</si>
  <si>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</si>
  <si>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</si>
  <si>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</si>
  <si>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</si>
  <si>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</si>
  <si>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</si>
  <si>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</si>
  <si>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</si>
  <si>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</si>
  <si>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</si>
  <si>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</si>
  <si>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</si>
  <si>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</si>
  <si>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</si>
  <si>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</si>
  <si>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</si>
  <si>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</si>
  <si>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</si>
  <si>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</si>
  <si>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</si>
  <si>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</si>
  <si>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</si>
  <si>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</si>
  <si>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</si>
  <si>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</si>
  <si>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</si>
  <si>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</si>
  <si>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</si>
  <si>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</si>
  <si>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</si>
  <si>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</si>
  <si>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</si>
  <si>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</si>
  <si>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</si>
  <si>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</si>
  <si>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</si>
  <si>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</si>
  <si>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</si>
  <si>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</si>
  <si>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</si>
  <si>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</si>
  <si>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</si>
  <si>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</si>
  <si>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</si>
  <si>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</si>
  <si>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</si>
  <si>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</si>
  <si>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</si>
  <si>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</si>
  <si>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</si>
  <si>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</si>
  <si>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</si>
  <si>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</si>
  <si>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</si>
  <si>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</si>
  <si>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</si>
  <si>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</si>
  <si>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</si>
  <si>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</si>
  <si>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</si>
  <si>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</si>
  <si>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</si>
  <si>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</si>
  <si>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</si>
  <si>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</si>
  <si>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</si>
  <si>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</si>
  <si>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</si>
  <si>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</si>
  <si>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</si>
  <si>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</si>
  <si>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</si>
  <si>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</si>
  <si>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</si>
  <si>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</si>
  <si>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</si>
  <si>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</si>
  <si>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</si>
  <si>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</si>
  <si>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</si>
  <si>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</si>
  <si>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</si>
  <si>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</si>
  <si>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</si>
  <si>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</si>
  <si>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</si>
  <si>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</si>
  <si>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</si>
  <si>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</si>
  <si>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</si>
  <si>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</si>
  <si>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</si>
  <si>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</si>
  <si>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</si>
  <si>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</si>
  <si>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</si>
  <si>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</si>
  <si>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</si>
  <si>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</si>
  <si>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</si>
  <si>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</si>
  <si>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</si>
  <si>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</si>
  <si>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</si>
  <si>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</si>
  <si>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</si>
  <si>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</si>
  <si>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</si>
  <si>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</si>
  <si>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</si>
  <si>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</si>
  <si>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</si>
  <si>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</si>
  <si>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</si>
  <si>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</si>
  <si>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</si>
  <si>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</si>
  <si>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</si>
  <si>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</si>
  <si>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</si>
  <si>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</si>
  <si>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</si>
  <si>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</si>
  <si>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</si>
  <si>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</si>
  <si>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</si>
  <si>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</si>
  <si>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</si>
  <si>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</si>
  <si>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</si>
  <si>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</si>
  <si>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</si>
  <si>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</si>
  <si>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</si>
  <si>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</si>
  <si>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</si>
  <si>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</si>
  <si>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</si>
  <si>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</si>
  <si>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</si>
  <si>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</si>
  <si>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</si>
  <si>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</si>
  <si>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</si>
  <si>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</si>
  <si>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</si>
  <si>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</si>
  <si>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</si>
  <si>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</si>
  <si>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</si>
  <si>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</si>
  <si>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</si>
  <si>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</si>
  <si>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</si>
  <si>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</si>
  <si>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</si>
  <si>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</si>
  <si>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</si>
  <si>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</si>
  <si>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</si>
  <si>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</si>
  <si>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</si>
  <si>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</si>
  <si>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</si>
  <si>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</si>
  <si>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</si>
  <si>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</si>
  <si>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</si>
  <si>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</si>
  <si>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</si>
  <si>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</si>
  <si>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</si>
  <si>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</si>
  <si>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</si>
  <si>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</si>
  <si>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</si>
  <si>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</si>
  <si>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</si>
  <si>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</si>
  <si>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</si>
  <si>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</si>
  <si>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</si>
  <si>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</si>
  <si>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</si>
  <si>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</si>
  <si>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</si>
  <si>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</si>
  <si>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</si>
  <si>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</si>
  <si>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</si>
  <si>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</si>
  <si>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</si>
  <si>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</si>
  <si>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</si>
  <si>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</si>
  <si>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</si>
  <si>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</si>
  <si>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</si>
  <si>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</si>
  <si>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</si>
  <si>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</si>
  <si>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</si>
  <si>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</si>
  <si>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</si>
  <si>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</si>
  <si>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</si>
  <si>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</si>
  <si>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</si>
  <si>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</si>
  <si>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</si>
  <si>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</si>
  <si>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</si>
  <si>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</si>
  <si>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</si>
  <si>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</si>
  <si>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</si>
  <si>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</si>
  <si>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</si>
  <si>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</si>
  <si>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</si>
  <si>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</si>
  <si>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</si>
  <si>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</si>
  <si>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</si>
  <si>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</si>
  <si>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</si>
  <si>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</si>
  <si>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</si>
  <si>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</si>
  <si>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</si>
  <si>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</si>
  <si>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</si>
  <si>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</si>
  <si>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</si>
  <si>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</si>
  <si>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</si>
  <si>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</si>
  <si>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</si>
  <si>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</si>
  <si>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</si>
  <si>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</si>
  <si>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</si>
  <si>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</si>
  <si>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</si>
  <si>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</si>
  <si>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</si>
  <si>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</si>
  <si>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</si>
  <si>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</si>
  <si>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</si>
  <si>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</si>
  <si>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</si>
  <si>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</si>
  <si>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</si>
  <si>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</si>
  <si>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</si>
  <si>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</si>
  <si>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</si>
  <si>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</si>
  <si>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</si>
  <si>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</si>
  <si>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</si>
  <si>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</si>
  <si>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</si>
  <si>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</si>
  <si>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</si>
  <si>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</si>
  <si>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</si>
  <si>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</si>
  <si>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</si>
  <si>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</si>
  <si>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</si>
  <si>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</si>
  <si>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</si>
  <si>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</si>
  <si>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</si>
  <si>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</si>
  <si>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</si>
  <si>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</si>
  <si>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</si>
  <si>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</si>
  <si>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</si>
  <si>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</si>
  <si>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</si>
  <si>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</si>
  <si>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</si>
  <si>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</si>
  <si>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</si>
  <si>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</si>
  <si>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</si>
  <si>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</si>
  <si>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</si>
  <si>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</si>
  <si>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</si>
  <si>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</si>
  <si>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</si>
  <si>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</si>
  <si>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</si>
  <si>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</si>
  <si>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</si>
  <si>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</si>
  <si>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</si>
  <si>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</si>
  <si>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</si>
  <si>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</si>
  <si>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</si>
  <si>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</si>
  <si>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</si>
  <si>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</si>
  <si>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</si>
  <si>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</si>
  <si>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</si>
  <si>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</si>
  <si>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</si>
  <si>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</si>
  <si>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</si>
  <si>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</si>
  <si>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</si>
  <si>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</si>
  <si>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</si>
  <si>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</si>
  <si>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</si>
  <si>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</si>
  <si>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</si>
  <si>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</si>
  <si>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</si>
  <si>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</si>
  <si>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</si>
  <si>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</si>
  <si>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</si>
  <si>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</si>
  <si>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</si>
  <si>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</si>
  <si>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</si>
  <si>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</si>
  <si>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</si>
  <si>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</si>
  <si>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</si>
  <si>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</si>
  <si>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</si>
  <si>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</si>
  <si>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</si>
  <si>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</si>
  <si>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</si>
  <si>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</si>
  <si>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</si>
  <si>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</si>
  <si>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</si>
  <si>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</si>
  <si>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</si>
  <si>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</si>
  <si>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</si>
  <si>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</si>
  <si>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</si>
  <si>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</si>
  <si>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</si>
  <si>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</si>
  <si>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</si>
  <si>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</si>
  <si>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</si>
  <si>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</si>
  <si>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</si>
  <si>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</si>
  <si>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</si>
  <si>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</si>
  <si>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</si>
  <si>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</si>
  <si>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</si>
  <si>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</si>
  <si>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</si>
  <si>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</si>
  <si>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</si>
  <si>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</si>
  <si>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</si>
  <si>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</si>
  <si>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</si>
  <si>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</si>
  <si>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</si>
  <si>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</si>
  <si>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</si>
  <si>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</si>
  <si>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</si>
  <si>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</si>
  <si>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</si>
  <si>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</si>
  <si>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</si>
  <si>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</si>
  <si>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</si>
  <si>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</si>
  <si>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</si>
  <si>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</si>
  <si>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</si>
  <si>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</si>
  <si>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</si>
  <si>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</si>
  <si>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</si>
  <si>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</si>
  <si>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</si>
  <si>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</si>
  <si>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</si>
  <si>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</si>
  <si>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</si>
  <si>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</si>
  <si>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</si>
  <si>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</si>
  <si>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</si>
  <si>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</si>
  <si>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</si>
  <si>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</si>
  <si>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</si>
  <si>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</si>
  <si>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</si>
  <si>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</si>
  <si>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</si>
  <si>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</si>
  <si>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</si>
  <si>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</si>
  <si>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</si>
  <si>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</si>
  <si>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</si>
  <si>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</si>
  <si>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</si>
  <si>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</si>
  <si>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</si>
  <si>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</si>
  <si>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</si>
  <si>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</si>
  <si>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</si>
  <si>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</si>
  <si>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</si>
  <si>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</si>
  <si>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</si>
  <si>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</si>
  <si>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</si>
  <si>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</si>
  <si>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</si>
  <si>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</si>
  <si>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</si>
  <si>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</si>
  <si>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</si>
  <si>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</si>
  <si>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</si>
  <si>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</si>
  <si>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</si>
  <si>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</si>
  <si>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</si>
  <si>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</si>
  <si>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</si>
  <si>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</si>
  <si>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</si>
  <si>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</si>
  <si>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</si>
  <si>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</si>
  <si>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</si>
  <si>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</si>
  <si>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</si>
  <si>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</si>
  <si>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</si>
  <si>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</si>
  <si>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</si>
  <si>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</si>
  <si>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</si>
  <si>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</si>
  <si>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</si>
  <si>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</si>
  <si>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</si>
  <si>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</si>
  <si>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</si>
  <si>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</si>
  <si>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</si>
  <si>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</si>
  <si>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</si>
  <si>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</si>
  <si>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</si>
  <si>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</si>
  <si>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</si>
  <si>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</si>
  <si>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</si>
  <si>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</si>
  <si>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</si>
  <si>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</si>
  <si>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</si>
  <si>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</si>
  <si>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</si>
  <si>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</si>
  <si>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</si>
  <si>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</si>
  <si>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</si>
  <si>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</si>
  <si>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</si>
  <si>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</si>
  <si>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</si>
  <si>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</si>
  <si>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</si>
  <si>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</si>
  <si>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</si>
  <si>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</si>
  <si>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</si>
  <si>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</si>
  <si>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</si>
  <si>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</si>
  <si>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</si>
  <si>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</si>
  <si>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</si>
  <si>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</si>
  <si>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</si>
  <si>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</si>
  <si>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</si>
  <si>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</si>
  <si>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</si>
  <si>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</si>
  <si>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</si>
  <si>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</si>
  <si>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</si>
  <si>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</si>
  <si>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</si>
  <si>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</si>
  <si>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</si>
  <si>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</si>
  <si>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</si>
  <si>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</si>
  <si>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</si>
  <si>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</si>
  <si>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</si>
  <si>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</si>
  <si>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</si>
  <si>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</si>
  <si>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</si>
  <si>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</si>
  <si>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</si>
  <si>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</si>
  <si>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</si>
  <si>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</si>
  <si>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</si>
  <si>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</si>
  <si>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</si>
  <si>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</si>
  <si>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</si>
  <si>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</si>
  <si>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</si>
  <si>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</si>
  <si>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</si>
  <si>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</si>
  <si>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</si>
  <si>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</si>
  <si>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</si>
  <si>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</si>
  <si>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</si>
  <si>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</si>
  <si>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</si>
  <si>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</si>
  <si>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</si>
  <si>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</si>
  <si>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</si>
  <si>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</si>
  <si>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</si>
  <si>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</si>
  <si>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</si>
  <si>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</si>
  <si>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</si>
  <si>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</si>
  <si>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</si>
  <si>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</si>
  <si>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</si>
  <si>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</si>
  <si>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</si>
  <si>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</si>
  <si>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</si>
  <si>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</si>
  <si>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</si>
  <si>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</si>
  <si>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</si>
  <si>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</si>
  <si>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</si>
  <si>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</si>
  <si>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</si>
  <si>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</si>
  <si>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</si>
  <si>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</si>
  <si>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</si>
  <si>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</si>
  <si>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</si>
  <si>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</si>
  <si>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</si>
  <si>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</si>
  <si>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</si>
  <si>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</si>
  <si>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</si>
  <si>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</si>
  <si>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</si>
  <si>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</si>
  <si>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</si>
  <si>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</si>
  <si>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</si>
  <si>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</si>
  <si>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</si>
  <si>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</si>
  <si>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</si>
  <si>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</si>
  <si>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</si>
  <si>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</si>
  <si>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</si>
  <si>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</si>
  <si>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</si>
  <si>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</si>
  <si>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</si>
  <si>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</si>
  <si>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</si>
  <si>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</si>
  <si>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</si>
  <si>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</si>
  <si>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</si>
  <si>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</si>
  <si>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</si>
  <si>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</si>
  <si>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</si>
  <si>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</si>
  <si>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</si>
  <si>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</si>
  <si>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</si>
  <si>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</si>
  <si>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</si>
  <si>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</si>
  <si>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</si>
  <si>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</si>
  <si>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</si>
  <si>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</si>
  <si>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</si>
  <si>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</si>
  <si>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</si>
  <si>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</si>
  <si>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</si>
  <si>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</si>
  <si>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</si>
  <si>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</si>
  <si>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</si>
  <si>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</si>
  <si>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</si>
  <si>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</si>
  <si>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</si>
  <si>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</si>
  <si>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</si>
  <si>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</si>
  <si>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</si>
  <si>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</si>
  <si>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</si>
  <si>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</si>
  <si>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</si>
  <si>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</si>
  <si>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</si>
  <si>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</si>
  <si>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</si>
  <si>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</si>
  <si>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</si>
  <si>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</si>
  <si>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</si>
  <si>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</si>
  <si>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</si>
  <si>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</si>
  <si>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</si>
  <si>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</si>
  <si>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</si>
  <si>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</si>
  <si>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</si>
  <si>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</si>
  <si>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</si>
  <si>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</si>
  <si>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</si>
  <si>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</si>
  <si>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</si>
  <si>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</si>
  <si>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</si>
  <si>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</si>
  <si>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</si>
  <si>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</si>
  <si>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</si>
  <si>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</si>
  <si>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</si>
  <si>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</si>
  <si>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</si>
  <si>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</si>
  <si>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</si>
  <si>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</si>
  <si>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</si>
  <si>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</si>
  <si>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</si>
  <si>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</si>
  <si>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</si>
  <si>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</si>
  <si>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</si>
  <si>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</si>
  <si>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</si>
  <si>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</si>
  <si>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</si>
  <si>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</si>
  <si>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</si>
  <si>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</si>
  <si>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</si>
  <si>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</si>
  <si>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</si>
  <si>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</si>
  <si>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</si>
  <si>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</si>
  <si>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</si>
  <si>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</si>
  <si>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</si>
  <si>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</si>
  <si>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</si>
  <si>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</si>
  <si>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</si>
  <si>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</si>
  <si>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</si>
  <si>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</si>
  <si>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</si>
  <si>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</si>
  <si>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</si>
  <si>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</si>
  <si>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</si>
  <si>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</si>
  <si>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</si>
  <si>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</si>
  <si>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</si>
  <si>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</si>
  <si>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</si>
  <si>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</si>
  <si>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</si>
  <si>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</si>
  <si>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</si>
  <si>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</si>
  <si>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</si>
  <si>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</si>
  <si>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</si>
  <si>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</si>
  <si>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</si>
  <si>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</si>
  <si>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</si>
  <si>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</si>
  <si>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</si>
  <si>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</si>
  <si>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</si>
  <si>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</si>
  <si>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</si>
  <si>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</si>
  <si>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</si>
  <si>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</si>
  <si>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</si>
  <si>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</si>
  <si>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</si>
  <si>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</si>
  <si>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</si>
  <si>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</si>
  <si>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</si>
  <si>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</si>
  <si>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</si>
  <si>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</si>
  <si>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</si>
  <si>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</si>
  <si>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</si>
  <si>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</si>
  <si>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</si>
  <si>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</si>
  <si>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</si>
  <si>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</si>
  <si>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</si>
  <si>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</si>
  <si>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</si>
  <si>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</si>
  <si>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</si>
  <si>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</si>
  <si>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</si>
  <si>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</si>
  <si>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</si>
  <si>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</si>
  <si>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</si>
  <si>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</si>
  <si>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</si>
  <si>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</si>
  <si>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</si>
  <si>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</si>
  <si>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</si>
  <si>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</si>
  <si>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</si>
  <si>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</si>
  <si>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</si>
  <si>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</si>
  <si>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</si>
  <si>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</si>
  <si>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</si>
  <si>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</si>
  <si>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</si>
  <si>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</si>
  <si>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</si>
  <si>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</si>
  <si>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</si>
  <si>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</si>
  <si>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</si>
  <si>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</si>
  <si>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</si>
  <si>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</si>
  <si>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</si>
  <si>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</si>
  <si>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</si>
  <si>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</si>
  <si>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</si>
  <si>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</si>
  <si>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</si>
  <si>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</si>
  <si>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</si>
  <si>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</si>
  <si>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</si>
  <si>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</si>
  <si>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</si>
  <si>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</si>
  <si>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</si>
  <si>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</si>
  <si>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</si>
  <si>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</si>
  <si>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</si>
  <si>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</si>
  <si>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</si>
  <si>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</si>
  <si>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</si>
  <si>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</si>
  <si>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</si>
  <si>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</si>
  <si>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</si>
  <si>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</si>
  <si>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</si>
  <si>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</si>
  <si>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</si>
  <si>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</si>
  <si>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</si>
  <si>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</si>
  <si>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</si>
  <si>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</si>
  <si>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</si>
  <si>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</si>
  <si>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</si>
  <si>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</si>
  <si>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</si>
  <si>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</si>
  <si>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</si>
  <si>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</si>
  <si>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</si>
  <si>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</si>
  <si>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</si>
  <si>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</si>
  <si>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</si>
  <si>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</si>
  <si>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</si>
  <si>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</si>
  <si>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</si>
  <si>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</si>
  <si>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</si>
  <si>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</si>
  <si>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</si>
  <si>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</si>
  <si>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</si>
  <si>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</si>
  <si>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</si>
  <si>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</si>
  <si>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</si>
  <si>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</si>
  <si>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</si>
  <si>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</si>
  <si>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</si>
  <si>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</si>
  <si>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</si>
  <si>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</si>
  <si>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</si>
  <si>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</si>
  <si>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</si>
  <si>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</si>
  <si>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</si>
  <si>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</si>
  <si>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</si>
  <si>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</si>
  <si>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</si>
  <si>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</si>
  <si>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</si>
  <si>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</si>
  <si>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</si>
  <si>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</si>
  <si>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</si>
  <si>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</si>
  <si>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</si>
  <si>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</si>
  <si>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</si>
  <si>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</si>
  <si>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</si>
  <si>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</si>
  <si>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</si>
  <si>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</si>
  <si>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</si>
  <si>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</si>
  <si>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</si>
  <si>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</si>
  <si>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</si>
  <si>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</si>
  <si>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</si>
  <si>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</si>
  <si>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</si>
  <si>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</si>
  <si>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</si>
  <si>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</si>
  <si>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</si>
  <si>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</si>
  <si>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</si>
  <si>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</si>
  <si>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</si>
  <si>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</si>
  <si>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</si>
  <si>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</si>
  <si>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</si>
  <si>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</si>
  <si>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</si>
  <si>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</si>
  <si>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</si>
  <si>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</si>
  <si>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</si>
  <si>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</si>
  <si>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</si>
  <si>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</si>
  <si>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</si>
  <si>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</si>
  <si>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</si>
  <si>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</si>
  <si>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</si>
  <si>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</si>
  <si>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</si>
  <si>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</si>
  <si>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</si>
  <si>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</si>
  <si>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</si>
  <si>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</si>
  <si>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</si>
  <si>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</si>
  <si>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</si>
  <si>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</si>
  <si>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</si>
  <si>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</si>
  <si>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</si>
  <si>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</si>
  <si>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</si>
  <si>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</si>
  <si>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</si>
  <si>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</si>
  <si>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</si>
  <si>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</si>
  <si>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</si>
  <si>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</si>
  <si>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</si>
  <si>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</si>
  <si>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</si>
  <si>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</si>
  <si>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</si>
  <si>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</si>
  <si>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</si>
  <si>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</si>
  <si>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</si>
  <si>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</si>
  <si>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</si>
  <si>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</si>
  <si>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</si>
  <si>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</si>
  <si>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</si>
  <si>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</si>
  <si>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</si>
  <si>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</si>
  <si>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</si>
  <si>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</si>
  <si>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</si>
  <si>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</si>
  <si>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</si>
  <si>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</si>
  <si>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</si>
  <si>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</si>
  <si>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</si>
  <si>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</si>
  <si>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</si>
  <si>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</si>
  <si>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</si>
  <si>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</si>
  <si>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</si>
  <si>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</si>
  <si>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</si>
  <si>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</si>
  <si>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</si>
  <si>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</si>
  <si>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</si>
  <si>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</si>
  <si>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</si>
  <si>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</si>
  <si>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</si>
  <si>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</si>
  <si>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</si>
  <si>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</si>
  <si>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</si>
  <si>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</si>
  <si>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</si>
  <si>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</si>
  <si>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</si>
  <si>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</si>
  <si>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</si>
  <si>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</si>
  <si>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</si>
  <si>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</si>
  <si>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</si>
  <si>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</si>
  <si>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</si>
  <si>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</si>
  <si>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</si>
  <si>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</si>
  <si>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</si>
  <si>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</si>
  <si>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</si>
  <si>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</si>
  <si>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</si>
  <si>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</si>
  <si>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</si>
  <si>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</si>
  <si>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</si>
  <si>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</si>
  <si>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</si>
  <si>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</si>
  <si>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</si>
  <si>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</si>
  <si>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</si>
  <si>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</si>
  <si>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</si>
  <si>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</si>
  <si>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</si>
  <si>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</si>
  <si>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</si>
  <si>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</si>
  <si>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</si>
  <si>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</si>
  <si>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</si>
  <si>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</si>
  <si>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</si>
  <si>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</si>
  <si>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</si>
  <si>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</si>
  <si>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</si>
  <si>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</si>
  <si>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</si>
  <si>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</si>
  <si>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</si>
  <si>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</si>
  <si>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</si>
  <si>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</si>
  <si>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</si>
  <si>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</si>
  <si>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</si>
  <si>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</si>
  <si>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</si>
  <si>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</si>
  <si>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</si>
  <si>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</si>
  <si>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</si>
  <si>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</si>
  <si>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</si>
  <si>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</si>
  <si>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</si>
  <si>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</si>
  <si>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</si>
  <si>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</si>
  <si>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</si>
  <si>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</si>
  <si>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</si>
  <si>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</si>
  <si>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</si>
  <si>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</si>
  <si>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</si>
  <si>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</si>
  <si>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</si>
  <si>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</si>
  <si>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</si>
  <si>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</si>
  <si>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</si>
  <si>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</si>
  <si>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</si>
  <si>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</si>
  <si>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</si>
  <si>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</si>
  <si>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</si>
  <si>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</si>
  <si>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</si>
  <si>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</si>
  <si>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</si>
  <si>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</si>
  <si>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</si>
  <si>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</si>
  <si>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</si>
  <si>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</si>
  <si>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</si>
  <si>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</si>
  <si>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</si>
  <si>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</si>
  <si>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</si>
  <si>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</si>
  <si>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</si>
  <si>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</si>
  <si>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</si>
  <si>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</si>
  <si>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</si>
  <si>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</si>
  <si>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</si>
  <si>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</si>
  <si>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</si>
  <si>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</si>
  <si>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</si>
  <si>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</si>
  <si>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</si>
  <si>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</si>
  <si>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</si>
  <si>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</si>
  <si>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</si>
  <si>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</si>
  <si>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</si>
  <si>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</si>
  <si>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</si>
  <si>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</si>
  <si>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</si>
  <si>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</si>
  <si>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</si>
  <si>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</si>
  <si>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</si>
  <si>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</si>
  <si>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</si>
  <si>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</si>
  <si>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</si>
  <si>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</si>
  <si>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</si>
  <si>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</si>
  <si>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</si>
  <si>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</si>
  <si>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</si>
  <si>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</si>
  <si>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</si>
  <si>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</si>
  <si>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</si>
  <si>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</si>
  <si>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</si>
  <si>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</si>
  <si>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</si>
  <si>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</si>
  <si>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</si>
  <si>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</si>
  <si>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</si>
  <si>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</si>
  <si>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</si>
  <si>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</si>
  <si>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</si>
  <si>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</si>
  <si>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</si>
  <si>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</si>
  <si>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</si>
  <si>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</si>
  <si>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</si>
  <si>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</si>
  <si>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</si>
  <si>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</si>
  <si>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</si>
  <si>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</si>
  <si>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</si>
  <si>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</si>
  <si>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</si>
  <si>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</si>
  <si>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</si>
  <si>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</si>
  <si>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</si>
  <si>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</si>
  <si>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</si>
  <si>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</si>
  <si>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</si>
  <si>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</si>
  <si>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</si>
  <si>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</si>
  <si>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</si>
  <si>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</si>
  <si>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</si>
  <si>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</si>
  <si>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</si>
  <si>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</si>
  <si>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</si>
  <si>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</si>
  <si>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</si>
  <si>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</si>
  <si>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</si>
  <si>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</si>
  <si>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</si>
  <si>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</si>
  <si>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</si>
  <si>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</si>
  <si>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</si>
  <si>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</si>
  <si>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</si>
  <si>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</si>
  <si>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</si>
  <si>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</si>
  <si>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</si>
  <si>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</si>
  <si>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</si>
  <si>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</si>
  <si>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</si>
  <si>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</si>
  <si>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</si>
  <si>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</si>
  <si>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</si>
  <si>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</si>
  <si>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</si>
  <si>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</si>
  <si>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</si>
  <si>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</si>
  <si>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</si>
  <si>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</si>
  <si>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</si>
  <si>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</si>
  <si>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</si>
  <si>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</si>
  <si>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</si>
  <si>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</si>
  <si>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</si>
  <si>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</si>
  <si>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</si>
  <si>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</si>
  <si>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</si>
  <si>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</si>
  <si>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</si>
  <si>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</si>
  <si>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</si>
  <si>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</si>
  <si>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</si>
  <si>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</si>
  <si>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</si>
  <si>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</si>
  <si>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</si>
  <si>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</si>
  <si>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</si>
  <si>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</si>
  <si>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</si>
  <si>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</si>
  <si>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</si>
  <si>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</si>
  <si>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</si>
  <si>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</si>
  <si>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</si>
  <si>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</si>
  <si>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</si>
  <si>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</si>
  <si>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</si>
  <si>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</si>
  <si>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</si>
  <si>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</si>
  <si>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</si>
  <si>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</si>
  <si>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</si>
  <si>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</si>
  <si>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</si>
  <si>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</si>
  <si>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</si>
  <si>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</si>
  <si>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</si>
  <si>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</si>
  <si>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</si>
  <si>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</si>
  <si>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</si>
  <si>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</si>
  <si>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</si>
  <si>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</si>
  <si>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</si>
  <si>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</si>
  <si>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</si>
  <si>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</si>
  <si>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</si>
  <si>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</si>
  <si>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</si>
  <si>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</si>
  <si>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</si>
  <si>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</si>
  <si>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</si>
  <si>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</si>
  <si>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</si>
  <si>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</si>
  <si>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</si>
  <si>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</si>
  <si>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</si>
  <si>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</si>
  <si>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</si>
  <si>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</si>
  <si>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</si>
  <si>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</si>
  <si>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</si>
  <si>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</si>
  <si>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</si>
  <si>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</si>
  <si>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</si>
  <si>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</si>
  <si>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</si>
  <si>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</si>
  <si>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</si>
  <si>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</si>
  <si>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</si>
  <si>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</si>
  <si>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</si>
  <si>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</si>
  <si>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</si>
  <si>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</si>
  <si>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</si>
  <si>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</si>
  <si>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</si>
  <si>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</si>
  <si>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</si>
  <si>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</si>
  <si>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</si>
  <si>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</si>
  <si>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</si>
  <si>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</si>
  <si>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</si>
  <si>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</si>
  <si>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</si>
  <si>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</si>
  <si>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</si>
  <si>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</si>
  <si>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</si>
  <si>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</si>
  <si>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</si>
  <si>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</si>
  <si>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</si>
  <si>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</si>
  <si>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</si>
  <si>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</si>
  <si>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</si>
  <si>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</si>
  <si>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</si>
  <si>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</si>
  <si>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</si>
  <si>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</si>
  <si>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</si>
  <si>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</si>
  <si>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</si>
  <si>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</si>
  <si>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</si>
  <si>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</si>
  <si>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</si>
  <si>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</si>
  <si>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</si>
  <si>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</si>
  <si>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</si>
  <si>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</si>
  <si>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</si>
  <si>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</si>
  <si>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</si>
  <si>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</si>
  <si>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</si>
  <si>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</si>
  <si>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</si>
  <si>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</si>
  <si>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</si>
  <si>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</si>
  <si>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</si>
  <si>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</si>
  <si>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</si>
  <si>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</si>
  <si>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</si>
  <si>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</si>
  <si>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</si>
  <si>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</si>
  <si>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</si>
  <si>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</si>
  <si>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</si>
  <si>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</si>
  <si>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</si>
  <si>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</si>
  <si>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</si>
  <si>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</si>
  <si>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</si>
  <si>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</si>
  <si>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</si>
  <si>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</si>
  <si>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</si>
  <si>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</si>
  <si>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</si>
  <si>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</si>
  <si>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</si>
  <si>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</si>
  <si>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</si>
  <si>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</si>
  <si>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</si>
  <si>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</si>
  <si>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</si>
  <si>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</si>
  <si>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</si>
  <si>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</si>
  <si>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</si>
  <si>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</si>
  <si>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</si>
  <si>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</si>
  <si>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</si>
  <si>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</si>
  <si>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</si>
  <si>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</si>
  <si>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</si>
  <si>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</si>
  <si>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</si>
  <si>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</si>
  <si>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</si>
  <si>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</si>
  <si>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</si>
  <si>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</si>
  <si>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</si>
  <si>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</si>
  <si>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</si>
  <si>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</si>
  <si>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</si>
  <si>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</si>
  <si>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</si>
  <si>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</si>
  <si>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</si>
  <si>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</si>
  <si>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</si>
  <si>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</si>
  <si>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</si>
  <si>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</si>
  <si>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</si>
  <si>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</si>
  <si>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</si>
  <si>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</si>
  <si>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</si>
  <si>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</si>
  <si>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</si>
  <si>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</si>
  <si>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</si>
  <si>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</si>
  <si>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</si>
  <si>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</si>
  <si>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</si>
  <si>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</si>
  <si>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</si>
  <si>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</si>
  <si>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</si>
  <si>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</si>
  <si>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</si>
  <si>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</si>
  <si>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</si>
  <si>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</si>
  <si>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</si>
  <si>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</si>
  <si>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</si>
  <si>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</si>
  <si>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</si>
  <si>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</si>
  <si>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</si>
  <si>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</si>
  <si>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</si>
  <si>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</si>
  <si>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</si>
  <si>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</si>
  <si>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</si>
  <si>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</si>
  <si>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</si>
  <si>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</si>
  <si>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</si>
  <si>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</si>
  <si>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</si>
  <si>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</si>
  <si>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</si>
  <si>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</si>
  <si>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</si>
  <si>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</si>
  <si>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</si>
  <si>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</si>
  <si>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</si>
  <si>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</si>
  <si>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</si>
  <si>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</si>
  <si>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</si>
  <si>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</si>
  <si>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</si>
  <si>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</si>
  <si>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</si>
  <si>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</si>
  <si>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</si>
  <si>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</si>
  <si>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</si>
  <si>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</si>
  <si>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</si>
  <si>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</si>
  <si>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</si>
  <si>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</si>
  <si>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</si>
  <si>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</si>
  <si>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</si>
  <si>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</si>
  <si>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</si>
  <si>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</si>
  <si>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</si>
  <si>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</si>
  <si>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</si>
  <si>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</si>
  <si>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</si>
  <si>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</si>
  <si>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</si>
  <si>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</si>
  <si>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</si>
  <si>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</si>
  <si>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</si>
  <si>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</si>
  <si>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</si>
  <si>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</si>
  <si>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</si>
  <si>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</si>
  <si>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</si>
  <si>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</si>
  <si>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</si>
  <si>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</si>
  <si>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</si>
  <si>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</si>
  <si>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</si>
  <si>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</si>
  <si>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</si>
  <si>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</si>
  <si>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</si>
  <si>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</si>
  <si>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</si>
  <si>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</si>
  <si>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</si>
  <si>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</si>
  <si>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</si>
  <si>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</si>
  <si>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</si>
  <si>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</si>
  <si>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</si>
  <si>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</si>
  <si>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</si>
  <si>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</si>
  <si>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</si>
  <si>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</si>
  <si>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</si>
  <si>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</si>
  <si>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</si>
  <si>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</si>
  <si>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</si>
  <si>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</si>
  <si>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</si>
  <si>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</si>
  <si>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</si>
  <si>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</si>
  <si>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</si>
  <si>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</si>
  <si>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</si>
  <si>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</si>
  <si>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</si>
  <si>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</si>
  <si>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</si>
  <si>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</si>
  <si>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</si>
  <si>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</si>
  <si>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</si>
  <si>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</si>
  <si>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</si>
  <si>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</si>
  <si>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</si>
  <si>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</si>
  <si>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</si>
  <si>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</si>
  <si>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</si>
  <si>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</si>
  <si>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</si>
  <si>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</si>
  <si>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</si>
  <si>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</si>
  <si>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</si>
  <si>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</si>
  <si>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</si>
  <si>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</si>
  <si>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</si>
  <si>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</si>
  <si>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</si>
  <si>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</si>
  <si>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</si>
  <si>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</si>
  <si>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</si>
  <si>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</si>
  <si>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</si>
  <si>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</si>
  <si>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</si>
  <si>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</si>
  <si>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</si>
  <si>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</si>
  <si>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</si>
  <si>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</si>
  <si>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</si>
  <si>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</si>
  <si>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</si>
  <si>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</si>
  <si>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</si>
  <si>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</si>
  <si>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</si>
  <si>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</si>
  <si>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</si>
  <si>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</si>
  <si>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</si>
  <si>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</si>
  <si>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</si>
  <si>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</si>
  <si>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</si>
  <si>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</si>
  <si>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</si>
  <si>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</si>
  <si>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</si>
  <si>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</si>
  <si>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</si>
  <si>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</si>
  <si>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</si>
  <si>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</si>
  <si>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</si>
  <si>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</si>
  <si>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</si>
  <si>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</si>
  <si>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</si>
  <si>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</si>
  <si>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</si>
  <si>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</si>
  <si>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</si>
  <si>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</si>
  <si>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</si>
  <si>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</si>
  <si>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</si>
  <si>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</si>
  <si>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</si>
  <si>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</si>
  <si>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</si>
  <si>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</si>
  <si>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</si>
  <si>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</si>
  <si>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</si>
  <si>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</si>
  <si>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</si>
  <si>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</si>
  <si>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</si>
  <si>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</si>
  <si>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</si>
  <si>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</si>
  <si>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</si>
  <si>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</si>
  <si>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</si>
  <si>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</si>
  <si>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</si>
  <si>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</si>
  <si>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</si>
  <si>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</si>
  <si>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</si>
  <si>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</si>
  <si>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</si>
  <si>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</si>
  <si>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</si>
  <si>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</si>
  <si>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</si>
  <si>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</si>
  <si>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</si>
  <si>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</si>
  <si>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</si>
  <si>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</si>
  <si>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</si>
  <si>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</si>
  <si>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</si>
  <si>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</si>
  <si>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</si>
  <si>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</si>
  <si>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</si>
  <si>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</si>
  <si>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</si>
  <si>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</si>
  <si>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</si>
  <si>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</si>
  <si>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</si>
  <si>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</si>
  <si>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</si>
  <si>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</si>
  <si>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</si>
  <si>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</si>
  <si>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</si>
  <si>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</si>
  <si>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</si>
  <si>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</si>
  <si>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</si>
  <si>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</si>
  <si>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</si>
  <si>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</si>
  <si>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</si>
  <si>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</si>
  <si>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</si>
  <si>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</si>
  <si>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</si>
  <si>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</si>
  <si>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</si>
  <si>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</si>
  <si>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</si>
  <si>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</si>
  <si>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</si>
  <si>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</si>
  <si>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</si>
  <si>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</si>
  <si>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</si>
  <si>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</si>
  <si>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</si>
  <si>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</si>
  <si>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</si>
  <si>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</si>
  <si>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</si>
  <si>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</si>
  <si>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</si>
  <si>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</si>
  <si>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</si>
  <si>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</si>
  <si>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</si>
  <si>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</si>
  <si>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</si>
  <si>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</si>
  <si>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</si>
  <si>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</si>
  <si>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</si>
  <si>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</si>
  <si>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</si>
  <si>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</si>
  <si>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</si>
  <si>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</si>
  <si>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</si>
  <si>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</si>
  <si>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</si>
  <si>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</si>
  <si>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</si>
  <si>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</si>
  <si>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</si>
  <si>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</si>
  <si>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</si>
  <si>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</si>
  <si>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</si>
  <si>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</si>
  <si>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</si>
  <si>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</si>
  <si>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</si>
  <si>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</si>
  <si>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</si>
  <si>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</si>
  <si>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</si>
  <si>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</si>
  <si>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</si>
  <si>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</si>
  <si>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</si>
  <si>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</si>
  <si>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</si>
  <si>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</si>
  <si>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</si>
  <si>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</si>
  <si>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</si>
  <si>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</si>
  <si>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</si>
  <si>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</si>
  <si>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</si>
  <si>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</si>
  <si>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</si>
  <si>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</si>
  <si>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</si>
  <si>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</si>
  <si>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</si>
  <si>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</si>
  <si>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</si>
  <si>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</si>
  <si>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</si>
  <si>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</si>
  <si>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</si>
  <si>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</si>
  <si>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</si>
  <si>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</si>
  <si>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</si>
  <si>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</si>
  <si>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</si>
  <si>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</si>
  <si>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</si>
  <si>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</si>
  <si>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</si>
  <si>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</si>
  <si>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</si>
  <si>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</si>
  <si>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</si>
  <si>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</si>
  <si>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</si>
  <si>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</si>
  <si>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</si>
  <si>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</si>
  <si>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</si>
  <si>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</si>
  <si>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</si>
  <si>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</si>
  <si>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</si>
  <si>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</si>
  <si>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</si>
  <si>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</si>
  <si>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</si>
  <si>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</si>
  <si>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</si>
  <si>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</si>
  <si>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</si>
  <si>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</si>
  <si>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</si>
  <si>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</si>
  <si>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</si>
  <si>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</si>
  <si>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</si>
  <si>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</si>
  <si>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</si>
  <si>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</si>
  <si>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</si>
  <si>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</si>
  <si>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</si>
  <si>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</si>
  <si>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</si>
  <si>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</si>
  <si>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</si>
  <si>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</si>
  <si>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</si>
  <si>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</si>
  <si>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</si>
  <si>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</si>
  <si>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</si>
  <si>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</si>
  <si>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</si>
  <si>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</si>
  <si>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</si>
  <si>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</si>
  <si>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</si>
  <si>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</si>
  <si>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</si>
  <si>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</si>
  <si>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</si>
  <si>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</si>
  <si>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</si>
  <si>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</si>
  <si>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</si>
  <si>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</si>
  <si>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</si>
  <si>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</si>
  <si>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</si>
  <si>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</si>
  <si>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</si>
  <si>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</si>
  <si>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</si>
  <si>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</si>
  <si>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</si>
  <si>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</si>
  <si>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</si>
  <si>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</si>
  <si>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</si>
  <si>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</si>
  <si>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</si>
  <si>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</si>
  <si>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</si>
  <si>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</si>
  <si>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</si>
  <si>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</si>
  <si>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</si>
  <si>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</si>
  <si>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</si>
  <si>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</si>
  <si>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</si>
  <si>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</si>
  <si>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</si>
  <si>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</si>
  <si>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</si>
  <si>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</si>
  <si>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</si>
  <si>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</si>
  <si>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</si>
  <si>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</si>
  <si>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</si>
  <si>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</si>
  <si>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</si>
  <si>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</si>
  <si>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</si>
  <si>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</si>
  <si>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</si>
  <si>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</si>
  <si>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</si>
  <si>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</si>
  <si>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</si>
  <si>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</si>
  <si>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</si>
  <si>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</si>
  <si>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</si>
  <si>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</si>
  <si>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</si>
  <si>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</si>
  <si>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</si>
  <si>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</si>
  <si>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</si>
  <si>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</si>
  <si>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</si>
  <si>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</si>
  <si>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</si>
  <si>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</si>
  <si>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</si>
  <si>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</si>
  <si>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</si>
  <si>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</si>
  <si>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</si>
  <si>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</si>
  <si>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</si>
  <si>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</si>
  <si>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</si>
  <si>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</si>
  <si>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</si>
  <si>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</si>
  <si>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</si>
  <si>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</si>
  <si>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</si>
  <si>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</si>
  <si>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</si>
  <si>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</si>
  <si>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</si>
  <si>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</si>
  <si>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</si>
  <si>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</si>
  <si>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</si>
  <si>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</si>
  <si>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</si>
  <si>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</si>
  <si>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</si>
  <si>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</si>
  <si>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</si>
  <si>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</si>
  <si>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</si>
  <si>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</si>
  <si>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</si>
  <si>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</si>
  <si>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</si>
  <si>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</si>
  <si>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</si>
  <si>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</si>
  <si>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</si>
  <si>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</si>
  <si>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</si>
  <si>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</si>
  <si>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</si>
  <si>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</si>
  <si>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</si>
  <si>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</si>
  <si>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</si>
  <si>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</si>
  <si>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</si>
  <si>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</si>
  <si>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</si>
  <si>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</si>
  <si>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</si>
  <si>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</si>
  <si>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</si>
  <si>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</si>
  <si>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</si>
  <si>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</si>
  <si>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</si>
  <si>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</si>
  <si>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</si>
  <si>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</si>
  <si>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</si>
  <si>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</si>
  <si>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</si>
  <si>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</si>
  <si>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</si>
  <si>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</si>
  <si>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</si>
  <si>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</si>
  <si>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</si>
  <si>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</si>
  <si>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</si>
  <si>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</si>
  <si>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</si>
  <si>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</si>
  <si>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</si>
  <si>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</si>
  <si>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</si>
  <si>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</si>
  <si>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</si>
  <si>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</si>
  <si>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</si>
  <si>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</si>
  <si>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</si>
  <si>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</si>
  <si>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</si>
  <si>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</si>
  <si>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</si>
  <si>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</si>
  <si>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</si>
  <si>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</si>
  <si>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</si>
  <si>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</si>
  <si>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</si>
  <si>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</si>
  <si>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</si>
  <si>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</si>
  <si>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</si>
  <si>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</si>
  <si>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</si>
  <si>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</si>
  <si>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</si>
  <si>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</si>
  <si>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</si>
  <si>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</si>
  <si>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</si>
  <si>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</si>
  <si>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</si>
  <si>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</si>
  <si>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</si>
  <si>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</si>
  <si>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</si>
  <si>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</si>
  <si>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</si>
  <si>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</si>
  <si>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</si>
  <si>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</si>
  <si>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</si>
  <si>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</si>
  <si>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</si>
  <si>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</si>
  <si>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</si>
  <si>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</si>
  <si>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</si>
  <si>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</si>
  <si>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</si>
  <si>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</si>
  <si>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</si>
  <si>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</si>
  <si>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</si>
  <si>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</si>
  <si>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</si>
  <si>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</si>
  <si>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</si>
  <si>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</si>
  <si>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</si>
  <si>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</si>
  <si>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</si>
  <si>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</si>
  <si>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</si>
  <si>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</si>
  <si>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</si>
  <si>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</si>
  <si>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</si>
  <si>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</si>
  <si>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</si>
  <si>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</si>
  <si>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</si>
  <si>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</si>
  <si>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</si>
  <si>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</si>
  <si>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</si>
  <si>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</si>
  <si>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</si>
  <si>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</si>
  <si>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</si>
  <si>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</si>
  <si>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</si>
  <si>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</si>
  <si>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</si>
  <si>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</si>
  <si>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</si>
  <si>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</si>
  <si>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</si>
  <si>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</si>
  <si>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</si>
  <si>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</si>
  <si>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</si>
  <si>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</si>
  <si>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</si>
  <si>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</si>
  <si>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</si>
  <si>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</si>
  <si>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</si>
  <si>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</si>
  <si>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</si>
  <si>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</si>
  <si>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</si>
  <si>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</si>
  <si>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</si>
  <si>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</si>
  <si>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</si>
  <si>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</si>
  <si>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</si>
  <si>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</si>
  <si>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</si>
  <si>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</si>
  <si>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</si>
  <si>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</si>
  <si>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</si>
  <si>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</si>
  <si>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</si>
  <si>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</si>
  <si>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</si>
  <si>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</si>
  <si>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</si>
  <si>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</si>
  <si>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</si>
  <si>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</si>
  <si>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</si>
  <si>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</si>
  <si>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</si>
  <si>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</si>
  <si>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</si>
  <si>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</si>
  <si>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</si>
  <si>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</si>
  <si>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</si>
  <si>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</si>
  <si>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</si>
  <si>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</si>
  <si>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</si>
  <si>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</si>
  <si>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</si>
  <si>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</si>
  <si>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</si>
  <si>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</si>
  <si>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</si>
  <si>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</si>
  <si>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</si>
  <si>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</si>
  <si>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</si>
  <si>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</si>
  <si>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</si>
  <si>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</si>
  <si>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</si>
  <si>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</si>
  <si>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</si>
  <si>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</si>
  <si>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</si>
  <si>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</si>
  <si>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</si>
  <si>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</si>
  <si>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</si>
  <si>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</si>
  <si>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</si>
  <si>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</si>
  <si>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</si>
  <si>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</si>
  <si>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</si>
  <si>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</si>
  <si>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</si>
  <si>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</si>
  <si>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</si>
  <si>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</si>
  <si>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</si>
  <si>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</si>
  <si>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</si>
  <si>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</si>
  <si>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</si>
  <si>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</si>
  <si>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</si>
  <si>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</si>
  <si>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</si>
  <si>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</si>
  <si>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</si>
  <si>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</si>
  <si>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</si>
  <si>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</si>
  <si>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</si>
  <si>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</si>
  <si>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</si>
  <si>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</si>
  <si>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</si>
  <si>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</si>
  <si>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</si>
  <si>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</si>
  <si>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</si>
  <si>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</si>
  <si>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</si>
  <si>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</si>
  <si>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</si>
  <si>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</si>
  <si>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</si>
  <si>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</si>
  <si>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</si>
  <si>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</si>
  <si>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</si>
  <si>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</si>
  <si>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</si>
  <si>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</si>
  <si>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</si>
  <si>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</si>
  <si>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</si>
  <si>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</si>
  <si>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</si>
  <si>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</si>
  <si>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</si>
  <si>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</si>
  <si>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</si>
  <si>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</si>
  <si>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</si>
  <si>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</si>
  <si>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</si>
  <si>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</si>
  <si>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</si>
  <si>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</si>
  <si>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</si>
  <si>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</si>
  <si>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</si>
  <si>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</si>
  <si>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</si>
  <si>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</si>
  <si>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</si>
  <si>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</si>
  <si>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</si>
  <si>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</si>
  <si>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</si>
  <si>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</si>
  <si>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</si>
  <si>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</si>
  <si>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</si>
  <si>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</si>
  <si>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</si>
  <si>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</si>
  <si>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</si>
  <si>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</si>
  <si>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</si>
  <si>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</si>
  <si>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</si>
  <si>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</si>
  <si>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</si>
  <si>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</si>
  <si>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</si>
  <si>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</si>
  <si>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</si>
  <si>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</si>
  <si>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</si>
  <si>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</si>
  <si>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</si>
  <si>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</si>
  <si>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</si>
  <si>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</si>
  <si>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</si>
  <si>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</si>
  <si>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</si>
  <si>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</si>
  <si>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</si>
  <si>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</si>
  <si>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</si>
  <si>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</si>
  <si>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</si>
  <si>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</si>
  <si>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</si>
  <si>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</si>
  <si>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</si>
  <si>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</si>
  <si>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</si>
  <si>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</si>
  <si>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</si>
  <si>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</si>
  <si>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</si>
  <si>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</si>
  <si>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</si>
  <si>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</si>
  <si>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</si>
  <si>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</si>
  <si>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</si>
  <si>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</si>
  <si>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</si>
  <si>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</si>
  <si>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</si>
  <si>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</si>
  <si>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</si>
  <si>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</si>
  <si>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</si>
  <si>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</si>
  <si>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</si>
  <si>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</si>
  <si>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</si>
  <si>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</si>
  <si>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</si>
  <si>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</si>
  <si>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</si>
  <si>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</si>
  <si>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</si>
  <si>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</si>
  <si>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</si>
  <si>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</si>
  <si>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</si>
  <si>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</si>
  <si>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</si>
  <si>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</si>
  <si>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</si>
  <si>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</si>
  <si>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</si>
  <si>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</si>
  <si>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</si>
  <si>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</si>
  <si>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</si>
  <si>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</si>
  <si>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</si>
  <si>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</si>
  <si>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</si>
  <si>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</si>
  <si>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</si>
  <si>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</si>
  <si>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</si>
  <si>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</si>
  <si>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</si>
  <si>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</si>
  <si>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</si>
  <si>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</si>
  <si>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</si>
  <si>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</si>
  <si>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</si>
  <si>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</si>
  <si>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</si>
  <si>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</si>
  <si>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</si>
  <si>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</si>
  <si>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</si>
  <si>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</si>
  <si>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</si>
  <si>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</si>
  <si>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</si>
  <si>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</si>
  <si>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</si>
  <si>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</si>
  <si>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</si>
  <si>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</si>
  <si>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</si>
  <si>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</si>
  <si>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</si>
  <si>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</si>
  <si>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</si>
  <si>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</si>
  <si>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</si>
  <si>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</si>
  <si>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</si>
  <si>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</si>
  <si>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</si>
  <si>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</si>
  <si>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</si>
  <si>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</si>
  <si>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</si>
  <si>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</si>
  <si>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</si>
  <si>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</si>
  <si>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</si>
  <si>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</si>
  <si>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</si>
  <si>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</si>
  <si>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</si>
  <si>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</si>
  <si>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</si>
  <si>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</si>
  <si>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</si>
  <si>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</si>
  <si>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</si>
  <si>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</si>
  <si>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</si>
  <si>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</si>
  <si>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</si>
  <si>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</si>
  <si>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</si>
  <si>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</si>
  <si>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</si>
  <si>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</si>
  <si>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</si>
  <si>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</si>
  <si>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</si>
  <si>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</si>
  <si>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</si>
  <si>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</si>
  <si>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</si>
  <si>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</si>
  <si>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</si>
  <si>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</si>
  <si>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</si>
  <si>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</si>
  <si>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</si>
  <si>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</si>
  <si>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</si>
  <si>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</si>
  <si>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</si>
  <si>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</si>
  <si>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</si>
  <si>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</si>
  <si>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</si>
  <si>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</si>
  <si>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</si>
  <si>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</si>
  <si>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</si>
  <si>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</si>
  <si>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</si>
  <si>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</si>
  <si>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</si>
  <si>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</si>
  <si>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</si>
  <si>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</si>
  <si>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</si>
  <si>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</si>
  <si>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</si>
  <si>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</si>
  <si>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</si>
  <si>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</si>
  <si>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</si>
  <si>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</si>
  <si>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</si>
  <si>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</si>
  <si>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</si>
  <si>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</si>
  <si>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</si>
  <si>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</si>
  <si>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</si>
  <si>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</si>
  <si>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</si>
  <si>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</si>
  <si>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</si>
  <si>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</si>
  <si>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</si>
  <si>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</si>
  <si>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</si>
  <si>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</si>
  <si>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</si>
  <si>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</si>
  <si>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</si>
  <si>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</si>
  <si>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</si>
  <si>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</si>
  <si>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</si>
  <si>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</si>
  <si>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</si>
  <si>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</si>
  <si>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</si>
  <si>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</si>
  <si>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</si>
  <si>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</si>
  <si>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</si>
  <si>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</si>
  <si>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</si>
  <si>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</si>
  <si>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</si>
  <si>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</si>
  <si>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</si>
  <si>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</si>
  <si>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</si>
  <si>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</si>
  <si>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</si>
  <si>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</si>
  <si>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</si>
  <si>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</si>
  <si>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</si>
  <si>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</si>
  <si>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</si>
  <si>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</si>
  <si>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</si>
  <si>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</si>
  <si>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</si>
  <si>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</si>
  <si>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</si>
  <si>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</si>
  <si>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</si>
  <si>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</si>
  <si>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</si>
  <si>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</si>
  <si>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</si>
  <si>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</si>
  <si>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</si>
  <si>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</si>
  <si>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</si>
  <si>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</si>
  <si>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</si>
  <si>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</si>
  <si>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</si>
  <si>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</si>
  <si>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</si>
  <si>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</si>
  <si>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</si>
  <si>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</si>
  <si>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</si>
  <si>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</si>
  <si>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</si>
  <si>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</si>
  <si>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</si>
  <si>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</si>
  <si>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</si>
  <si>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</si>
  <si>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</si>
  <si>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</si>
  <si>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</si>
  <si>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</si>
  <si>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</si>
  <si>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</si>
  <si>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</si>
  <si>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</si>
  <si>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</si>
  <si>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</si>
  <si>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</si>
  <si>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</si>
  <si>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</si>
  <si>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</si>
  <si>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</si>
  <si>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</si>
  <si>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</si>
  <si>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</si>
  <si>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</si>
  <si>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</si>
  <si>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</si>
  <si>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</si>
  <si>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</si>
  <si>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</si>
  <si>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</si>
  <si>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</si>
  <si>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</si>
  <si>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</si>
  <si>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</si>
  <si>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</si>
  <si>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</si>
  <si>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</si>
  <si>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</si>
  <si>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</si>
  <si>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</si>
  <si>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</si>
  <si>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</si>
  <si>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</si>
  <si>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</si>
  <si>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</si>
  <si>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</si>
  <si>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</si>
  <si>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</si>
  <si>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</si>
  <si>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</si>
  <si>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</si>
  <si>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</si>
  <si>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</si>
  <si>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</si>
  <si>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</si>
  <si>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</si>
  <si>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</si>
  <si>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</si>
  <si>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</si>
  <si>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</si>
  <si>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</si>
  <si>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</si>
  <si>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</si>
  <si>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</si>
  <si>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</si>
  <si>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</si>
  <si>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</si>
  <si>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</si>
  <si>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</si>
  <si>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</si>
  <si>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</si>
  <si>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</si>
  <si>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</si>
  <si>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</si>
  <si>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</si>
  <si>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</si>
  <si>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</si>
  <si>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</si>
  <si>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</si>
  <si>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</si>
  <si>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</si>
  <si>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</si>
  <si>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</si>
  <si>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</si>
  <si>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</si>
  <si>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</si>
  <si>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</si>
  <si>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</si>
  <si>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</si>
  <si>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</si>
  <si>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</si>
  <si>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</si>
  <si>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</si>
  <si>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</si>
  <si>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</si>
  <si>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</si>
  <si>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</si>
  <si>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</si>
  <si>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</si>
  <si>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</si>
  <si>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</si>
  <si>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</si>
  <si>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</si>
  <si>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</si>
  <si>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</si>
  <si>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</si>
  <si>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</si>
  <si>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</si>
  <si>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</si>
  <si>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</si>
  <si>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</si>
  <si>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</si>
  <si>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</si>
  <si>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</si>
  <si>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</si>
  <si>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</si>
  <si>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</si>
  <si>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</si>
  <si>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</si>
  <si>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</si>
  <si>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</si>
  <si>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</si>
  <si>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</si>
  <si>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</si>
  <si>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</si>
  <si>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</si>
  <si>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</si>
  <si>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</si>
  <si>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</si>
  <si>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</si>
  <si>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</si>
  <si>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</si>
  <si>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</si>
  <si>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</si>
  <si>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</si>
  <si>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</si>
  <si>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</si>
  <si>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</si>
  <si>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</si>
  <si>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</si>
  <si>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</si>
  <si>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</si>
  <si>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</si>
  <si>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</si>
  <si>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</si>
  <si>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</si>
  <si>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</si>
  <si>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</si>
  <si>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</si>
  <si>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</si>
  <si>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</si>
  <si>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</si>
  <si>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</si>
  <si>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</si>
  <si>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</si>
  <si>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</si>
  <si>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</si>
  <si>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</si>
  <si>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</si>
  <si>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</si>
  <si>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</si>
  <si>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</si>
  <si>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</si>
  <si>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</si>
  <si>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</si>
  <si>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</si>
  <si>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</si>
  <si>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</si>
  <si>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</si>
  <si>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</si>
  <si>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</si>
  <si>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</si>
  <si>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</si>
  <si>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</si>
  <si>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</si>
  <si>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</si>
  <si>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</si>
  <si>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</si>
  <si>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</si>
  <si>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</si>
  <si>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</si>
  <si>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</si>
  <si>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</si>
  <si>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</si>
  <si>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</si>
  <si>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</si>
  <si>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</si>
  <si>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</si>
  <si>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</si>
  <si>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</si>
  <si>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</si>
  <si>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</si>
  <si>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</si>
  <si>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</si>
  <si>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</si>
  <si>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</si>
  <si>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</si>
  <si>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</si>
  <si>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</si>
  <si>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</si>
  <si>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</si>
  <si>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</si>
  <si>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</si>
  <si>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</si>
  <si>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</si>
  <si>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</si>
  <si>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</si>
  <si>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</si>
  <si>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</si>
  <si>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</si>
  <si>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</si>
  <si>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</si>
  <si>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</si>
  <si>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</si>
  <si>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</si>
  <si>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</si>
  <si>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</si>
  <si>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</si>
  <si>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</si>
  <si>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</si>
  <si>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</si>
  <si>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</si>
  <si>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</si>
  <si>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</si>
  <si>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</si>
  <si>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</si>
  <si>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</si>
  <si>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</si>
  <si>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</si>
  <si>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</si>
  <si>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</si>
  <si>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</si>
  <si>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</si>
  <si>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</si>
  <si>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</si>
  <si>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</si>
  <si>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</si>
  <si>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</si>
  <si>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</si>
  <si>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</si>
  <si>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</si>
  <si>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</si>
  <si>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</si>
  <si>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</si>
  <si>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</si>
  <si>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</si>
  <si>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</si>
  <si>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</si>
  <si>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</si>
  <si>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</si>
  <si>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</si>
  <si>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</si>
  <si>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</si>
  <si>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</si>
  <si>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</si>
  <si>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</si>
  <si>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</si>
  <si>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</si>
  <si>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</si>
  <si>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</si>
  <si>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</si>
  <si>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</si>
  <si>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</si>
  <si>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</si>
  <si>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</si>
  <si>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</si>
  <si>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</si>
  <si>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</si>
  <si>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</si>
  <si>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</si>
  <si>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</si>
  <si>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</si>
  <si>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</si>
  <si>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</si>
  <si>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</si>
  <si>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</si>
  <si>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</si>
  <si>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</si>
  <si>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</si>
  <si>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</si>
  <si>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</si>
  <si>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</si>
  <si>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</si>
  <si>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</si>
  <si>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</si>
  <si>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</si>
  <si>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</si>
  <si>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</si>
  <si>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</si>
  <si>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</si>
  <si>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</si>
  <si>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</si>
  <si>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</si>
  <si>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</si>
  <si>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</si>
  <si>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</si>
  <si>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</si>
  <si>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</si>
  <si>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</si>
  <si>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</si>
  <si>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</si>
  <si>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</si>
  <si>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</si>
  <si>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</si>
  <si>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</si>
  <si>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</si>
  <si>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</si>
  <si>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</si>
  <si>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</si>
  <si>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</si>
  <si>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</si>
  <si>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</si>
  <si>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</si>
  <si>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</si>
  <si>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</si>
  <si>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</si>
  <si>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</si>
  <si>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</si>
  <si>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</si>
  <si>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</si>
  <si>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</si>
  <si>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</si>
  <si>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</si>
  <si>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</si>
  <si>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</si>
  <si>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</si>
  <si>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</si>
  <si>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</si>
  <si>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</si>
  <si>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</si>
  <si>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</si>
  <si>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</si>
  <si>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</si>
  <si>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</si>
  <si>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</si>
  <si>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</si>
  <si>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</si>
  <si>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</si>
  <si>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</si>
  <si>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</si>
  <si>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</si>
  <si>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</si>
  <si>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</si>
  <si>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</si>
  <si>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</si>
  <si>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</si>
  <si>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</si>
  <si>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</si>
  <si>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</si>
  <si>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</si>
  <si>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</si>
  <si>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</si>
  <si>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</si>
  <si>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</si>
  <si>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</si>
  <si>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</si>
  <si>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</si>
  <si>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</si>
  <si>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</si>
  <si>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</si>
  <si>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</si>
  <si>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</si>
  <si>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</si>
  <si>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</si>
  <si>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</si>
  <si>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</si>
  <si>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</si>
  <si>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</si>
  <si>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</si>
  <si>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</si>
  <si>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</si>
  <si>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</si>
  <si>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</si>
  <si>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</si>
  <si>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</si>
  <si>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</si>
  <si>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</si>
  <si>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</si>
  <si>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</si>
  <si>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</si>
  <si>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</si>
  <si>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</si>
  <si>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</si>
  <si>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</si>
  <si>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</si>
  <si>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</si>
  <si>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</si>
  <si>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</si>
  <si>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</si>
  <si>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</si>
  <si>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</si>
  <si>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</si>
  <si>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</si>
  <si>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</si>
  <si>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</si>
  <si>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</si>
  <si>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</si>
  <si>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</si>
  <si>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</si>
  <si>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</si>
  <si>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</si>
  <si>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</si>
  <si>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</si>
  <si>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</si>
  <si>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</si>
  <si>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</si>
  <si>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</si>
  <si>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</si>
  <si>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</si>
  <si>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</si>
  <si>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</si>
  <si>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</si>
  <si>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</si>
  <si>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</si>
  <si>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</si>
  <si>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</si>
  <si>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</si>
  <si>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</si>
  <si>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</si>
  <si>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</si>
  <si>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</si>
  <si>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</si>
  <si>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</si>
  <si>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</si>
  <si>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</si>
  <si>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</si>
  <si>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</si>
  <si>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</si>
  <si>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</si>
  <si>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</si>
  <si>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</si>
  <si>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</si>
  <si>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</si>
  <si>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</si>
  <si>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</si>
  <si>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</si>
  <si>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</si>
  <si>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</si>
  <si>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</si>
  <si>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</si>
  <si>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</si>
  <si>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</si>
  <si>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</si>
  <si>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</si>
  <si>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</si>
  <si>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</si>
  <si>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</si>
  <si>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</si>
  <si>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</si>
  <si>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</si>
  <si>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</si>
  <si>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</si>
  <si>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</si>
  <si>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</si>
  <si>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</si>
  <si>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</si>
  <si>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</si>
  <si>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</si>
  <si>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</si>
  <si>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</si>
  <si>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</si>
  <si>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</si>
  <si>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</si>
  <si>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</si>
  <si>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</si>
  <si>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</si>
  <si>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</si>
  <si>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</si>
  <si>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</si>
  <si>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</si>
  <si>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</si>
  <si>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</si>
  <si>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</si>
  <si>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</si>
  <si>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</si>
  <si>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</si>
  <si>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</si>
  <si>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</si>
  <si>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</si>
  <si>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</si>
  <si>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</si>
  <si>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</si>
  <si>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</si>
  <si>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</si>
  <si>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</si>
  <si>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</si>
  <si>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</si>
  <si>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</si>
  <si>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</si>
  <si>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</si>
  <si>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</si>
  <si>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</si>
  <si>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</si>
  <si>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</si>
  <si>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</si>
  <si>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</si>
  <si>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</si>
  <si>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</si>
  <si>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</si>
  <si>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</si>
  <si>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</si>
  <si>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</si>
  <si>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</si>
  <si>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</si>
  <si>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</si>
  <si>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</si>
  <si>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</si>
  <si>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</si>
  <si>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</si>
  <si>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</si>
  <si>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</si>
  <si>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</si>
  <si>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</si>
  <si>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</si>
  <si>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</si>
  <si>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</si>
  <si>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</si>
  <si>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</si>
  <si>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</si>
  <si>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</si>
  <si>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</si>
  <si>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</si>
  <si>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</si>
  <si>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</si>
  <si>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</si>
  <si>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</si>
  <si>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</si>
  <si>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</si>
  <si>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</si>
  <si>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</si>
  <si>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</si>
  <si>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</si>
  <si>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</si>
  <si>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</si>
  <si>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</si>
  <si>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</si>
  <si>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</si>
  <si>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</si>
  <si>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</si>
  <si>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</si>
  <si>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</si>
  <si>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</si>
  <si>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</si>
  <si>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</si>
  <si>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</si>
  <si>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</si>
  <si>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</si>
  <si>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</si>
  <si>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</si>
  <si>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</si>
  <si>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</si>
  <si>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</si>
  <si>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</si>
  <si>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</si>
  <si>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</si>
  <si>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</si>
  <si>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</si>
  <si>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</si>
  <si>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</si>
  <si>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</si>
  <si>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</si>
  <si>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</si>
  <si>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</si>
  <si>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</si>
  <si>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</si>
  <si>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</si>
  <si>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</si>
  <si>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</si>
  <si>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</si>
  <si>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</si>
  <si>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</si>
  <si>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</si>
  <si>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</si>
  <si>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</si>
  <si>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</si>
  <si>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</si>
  <si>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</si>
  <si>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</si>
  <si>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</si>
  <si>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</si>
  <si>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</si>
  <si>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</si>
  <si>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</si>
  <si>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</si>
  <si>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</si>
  <si>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</si>
  <si>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</si>
  <si>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</si>
  <si>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</si>
  <si>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</si>
  <si>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</si>
  <si>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</si>
  <si>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</si>
  <si>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</si>
  <si>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</si>
  <si>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</si>
  <si>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</si>
  <si>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</si>
  <si>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</si>
  <si>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</si>
  <si>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</si>
  <si>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</si>
  <si>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</si>
  <si>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</si>
  <si>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</si>
  <si>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</si>
  <si>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</si>
  <si>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</si>
  <si>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</si>
  <si>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</si>
  <si>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</si>
  <si>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</si>
  <si>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</si>
  <si>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</si>
  <si>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</si>
  <si>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</si>
  <si>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</si>
  <si>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</si>
  <si>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</si>
  <si>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</si>
  <si>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</si>
  <si>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</si>
  <si>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</si>
  <si>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</si>
  <si>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</si>
  <si>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</si>
  <si>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</si>
  <si>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</si>
  <si>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</si>
  <si>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</si>
  <si>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</si>
  <si>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</si>
  <si>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</si>
  <si>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</si>
  <si>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</si>
  <si>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</si>
  <si>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</si>
  <si>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</si>
  <si>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</si>
  <si>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</si>
  <si>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</si>
  <si>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</si>
  <si>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</si>
  <si>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</si>
  <si>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</si>
  <si>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</si>
  <si>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</si>
  <si>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</si>
  <si>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</si>
  <si>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</si>
  <si>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</si>
  <si>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</si>
  <si>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</si>
  <si>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</si>
  <si>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</si>
  <si>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</si>
  <si>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</si>
  <si>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</si>
  <si>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</si>
  <si>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</si>
  <si>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</si>
  <si>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</si>
  <si>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</si>
  <si>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</si>
  <si>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</si>
  <si>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</si>
  <si>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</si>
  <si>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</si>
  <si>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</si>
  <si>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</si>
  <si>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</si>
  <si>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</si>
  <si>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</si>
  <si>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</si>
  <si>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</si>
  <si>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</si>
  <si>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</si>
  <si>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</si>
  <si>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</si>
  <si>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</si>
  <si>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</si>
  <si>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</si>
  <si>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</si>
  <si>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</si>
  <si>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</si>
  <si>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</si>
  <si>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</si>
  <si>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</si>
  <si>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</si>
  <si>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</si>
  <si>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</si>
  <si>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</si>
  <si>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</si>
  <si>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</si>
  <si>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</si>
  <si>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</si>
  <si>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</si>
  <si>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</si>
  <si>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</si>
  <si>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</si>
  <si>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</si>
  <si>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</si>
  <si>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</si>
  <si>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</si>
  <si>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</si>
  <si>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</si>
  <si>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</si>
  <si>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</si>
  <si>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</si>
  <si>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</si>
  <si>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</si>
  <si>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</si>
  <si>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</si>
  <si>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</si>
  <si>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</si>
  <si>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</si>
  <si>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</si>
  <si>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</si>
  <si>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</si>
  <si>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</si>
  <si>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</si>
  <si>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</si>
  <si>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</si>
  <si>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</si>
  <si>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</si>
  <si>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</si>
  <si>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</si>
  <si>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</si>
  <si>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</si>
  <si>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</si>
  <si>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</si>
  <si>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</si>
  <si>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</si>
  <si>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</si>
  <si>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</si>
  <si>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</si>
  <si>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</si>
  <si>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</si>
  <si>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</si>
  <si>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</si>
  <si>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</si>
  <si>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</si>
  <si>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</si>
  <si>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</si>
  <si>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</si>
  <si>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</si>
  <si>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</si>
  <si>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</si>
  <si>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</si>
  <si>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</si>
  <si>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</si>
  <si>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</si>
  <si>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</si>
  <si>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</si>
  <si>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</si>
  <si>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</si>
  <si>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</si>
  <si>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</si>
  <si>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</si>
  <si>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</si>
  <si>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</si>
  <si>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</si>
  <si>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</si>
  <si>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</si>
  <si>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</si>
  <si>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</si>
  <si>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</si>
  <si>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</si>
  <si>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</si>
  <si>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</si>
  <si>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</si>
  <si>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</si>
  <si>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</si>
  <si>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</si>
  <si>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</si>
  <si>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</si>
  <si>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</si>
  <si>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</si>
  <si>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</si>
  <si>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</si>
  <si>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</si>
  <si>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</si>
  <si>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</si>
  <si>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</si>
  <si>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</si>
  <si>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</si>
  <si>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</si>
  <si>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</si>
  <si>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</si>
  <si>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</si>
  <si>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</si>
  <si>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</si>
  <si>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</si>
  <si>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</si>
  <si>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</si>
  <si>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</si>
  <si>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</si>
  <si>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</si>
  <si>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</si>
  <si>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</si>
  <si>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</si>
  <si>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</si>
  <si>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</si>
  <si>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</si>
  <si>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</si>
  <si>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</si>
  <si>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</si>
  <si>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</si>
  <si>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</si>
  <si>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</si>
  <si>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</si>
  <si>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</si>
  <si>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</si>
  <si>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</si>
  <si>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</si>
  <si>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</si>
  <si>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</si>
  <si>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</si>
  <si>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</si>
  <si>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</si>
  <si>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</si>
  <si>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</si>
  <si>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</si>
  <si>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</si>
  <si>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</si>
  <si>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</si>
  <si>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</si>
  <si>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</si>
  <si>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</si>
  <si>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</si>
  <si>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</si>
  <si>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</si>
  <si>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</si>
  <si>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</si>
  <si>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</si>
  <si>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</si>
  <si>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</si>
  <si>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</si>
  <si>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</si>
  <si>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</si>
  <si>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</si>
  <si>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</si>
  <si>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</si>
  <si>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</si>
  <si>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</si>
  <si>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</si>
  <si>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</si>
  <si>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</si>
  <si>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</si>
  <si>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</si>
  <si>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</si>
  <si>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</si>
  <si>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</si>
  <si>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</si>
  <si>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</si>
  <si>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</si>
  <si>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</si>
  <si>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</si>
  <si>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</si>
  <si>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</si>
  <si>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</si>
  <si>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</si>
  <si>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</si>
  <si>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</si>
  <si>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</si>
  <si>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</si>
  <si>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</si>
  <si>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</si>
  <si>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</si>
  <si>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</si>
  <si>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</si>
  <si>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</si>
  <si>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</si>
  <si>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</si>
  <si>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</si>
  <si>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</si>
  <si>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</si>
  <si>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</si>
  <si>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</si>
  <si>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</si>
  <si>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</si>
  <si>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</si>
  <si>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</si>
  <si>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</si>
  <si>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</si>
  <si>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</si>
  <si>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</si>
  <si>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</si>
  <si>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</si>
  <si>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</si>
  <si>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</si>
  <si>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</si>
  <si>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</si>
  <si>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</si>
  <si>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</si>
  <si>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</si>
  <si>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</si>
  <si>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</si>
  <si>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</si>
  <si>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</si>
  <si>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</si>
  <si>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</si>
  <si>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</si>
  <si>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</si>
  <si>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</si>
  <si>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</si>
  <si>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</si>
  <si>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</si>
  <si>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</si>
  <si>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</si>
  <si>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</si>
  <si>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</si>
  <si>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</si>
  <si>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</si>
  <si>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</si>
  <si>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</si>
  <si>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</si>
  <si>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</si>
  <si>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</si>
  <si>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</si>
  <si>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</si>
  <si>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</si>
  <si>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</si>
  <si>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</si>
  <si>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</si>
  <si>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</si>
  <si>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</si>
  <si>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</si>
  <si>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</si>
  <si>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</si>
  <si>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</si>
  <si>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</si>
  <si>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</si>
  <si>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</si>
  <si>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</si>
  <si>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</si>
  <si>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</si>
  <si>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</si>
  <si>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</si>
  <si>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</si>
  <si>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</si>
  <si>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</si>
  <si>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</si>
  <si>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</si>
  <si>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</si>
  <si>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</si>
  <si>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</si>
  <si>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</si>
  <si>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</si>
  <si>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</si>
  <si>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</si>
  <si>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</si>
  <si>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</si>
  <si>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</si>
  <si>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</si>
  <si>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</si>
  <si>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</si>
  <si>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</si>
  <si>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</si>
  <si>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</si>
  <si>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</si>
  <si>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</si>
  <si>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</si>
  <si>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</si>
  <si>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</si>
  <si>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</si>
  <si>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</si>
  <si>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</si>
  <si>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</si>
  <si>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</si>
  <si>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</si>
  <si>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</si>
  <si>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</si>
  <si>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</si>
  <si>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</si>
  <si>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</si>
  <si>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</si>
  <si>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</si>
  <si>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</si>
  <si>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</si>
  <si>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</si>
  <si>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</si>
  <si>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</si>
  <si>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</si>
  <si>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</si>
  <si>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</si>
  <si>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</si>
  <si>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</si>
  <si>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</si>
  <si>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</si>
  <si>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</si>
  <si>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</si>
  <si>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</si>
  <si>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</si>
  <si>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</si>
  <si>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</si>
  <si>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</si>
  <si>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</si>
  <si>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</si>
  <si>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</si>
  <si>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</si>
  <si>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</si>
  <si>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</si>
  <si>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</si>
  <si>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</si>
  <si>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</si>
  <si>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</si>
  <si>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</si>
  <si>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</si>
  <si>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</si>
  <si>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</si>
  <si>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</si>
  <si>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</si>
  <si>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</si>
  <si>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</si>
  <si>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</si>
  <si>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</si>
  <si>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</si>
  <si>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</si>
  <si>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</si>
  <si>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</si>
  <si>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</si>
  <si>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</si>
  <si>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</si>
  <si>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</si>
  <si>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</si>
  <si>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</si>
  <si>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</si>
  <si>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</si>
  <si>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</si>
  <si>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</si>
  <si>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</si>
  <si>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</si>
  <si>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</si>
  <si>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</si>
  <si>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</si>
  <si>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</si>
  <si>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</si>
  <si>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</si>
  <si>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</si>
  <si>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</si>
  <si>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</si>
  <si>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</si>
  <si>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</si>
  <si>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</si>
  <si>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</si>
  <si>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</si>
  <si>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</si>
  <si>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</si>
  <si>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</si>
  <si>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</si>
  <si>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</si>
  <si>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</si>
  <si>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</si>
  <si>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</si>
  <si>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</si>
  <si>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</si>
  <si>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</si>
  <si>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</si>
  <si>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</si>
  <si>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</si>
  <si>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</si>
  <si>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</si>
  <si>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</si>
  <si>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</si>
  <si>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</si>
  <si>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</si>
  <si>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</si>
  <si>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</si>
  <si>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</si>
  <si>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</si>
  <si>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</si>
  <si>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</si>
  <si>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</si>
  <si>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</si>
  <si>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</si>
  <si>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</si>
  <si>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</si>
  <si>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</si>
  <si>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</si>
  <si>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</si>
  <si>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</si>
  <si>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</si>
  <si>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</si>
  <si>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</si>
  <si>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</si>
  <si>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</si>
  <si>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</si>
  <si>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</si>
  <si>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</si>
  <si>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</si>
  <si>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</si>
  <si>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</si>
  <si>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</si>
  <si>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</si>
  <si>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</si>
  <si>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</si>
  <si>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</si>
  <si>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</si>
  <si>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</si>
  <si>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</si>
  <si>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</si>
  <si>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</si>
  <si>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</si>
  <si>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</si>
  <si>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</si>
  <si>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</si>
  <si>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</si>
  <si>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</si>
  <si>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</si>
  <si>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</si>
  <si>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</si>
  <si>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</si>
  <si>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</si>
  <si>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</si>
  <si>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</si>
  <si>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</si>
  <si>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</si>
  <si>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</si>
  <si>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</si>
  <si>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</si>
  <si>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</si>
  <si>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</si>
  <si>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</si>
  <si>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</si>
  <si>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</si>
  <si>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</si>
  <si>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</si>
  <si>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</si>
  <si>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</si>
  <si>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</si>
  <si>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</si>
  <si>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</si>
  <si>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</si>
  <si>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</si>
  <si>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</si>
  <si>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</si>
  <si>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</si>
  <si>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</si>
  <si>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</si>
  <si>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</si>
  <si>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</si>
  <si>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</si>
  <si>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</si>
  <si>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</si>
  <si>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</si>
  <si>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</si>
  <si>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</si>
  <si>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</si>
  <si>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</si>
  <si>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</si>
  <si>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</si>
  <si>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</si>
  <si>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</si>
  <si>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</si>
  <si>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</si>
  <si>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</si>
  <si>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</si>
  <si>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</si>
  <si>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</si>
  <si>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</si>
  <si>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</si>
  <si>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</si>
  <si>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</si>
  <si>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</si>
  <si>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</si>
  <si>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</si>
  <si>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</si>
  <si>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</si>
  <si>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</si>
  <si>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</si>
  <si>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</si>
  <si>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</si>
  <si>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</si>
  <si>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</si>
  <si>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</si>
  <si>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</si>
  <si>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</si>
  <si>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</si>
  <si>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</si>
  <si>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</si>
  <si>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</si>
  <si>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</si>
  <si>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</si>
  <si>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</si>
  <si>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</si>
  <si>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</si>
  <si>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</si>
  <si>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</si>
  <si>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</si>
  <si>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</si>
  <si>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</si>
  <si>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</si>
  <si>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</si>
  <si>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</si>
  <si>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</si>
  <si>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</si>
  <si>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</si>
  <si>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</si>
  <si>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</si>
  <si>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</si>
  <si>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</si>
  <si>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</si>
  <si>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</si>
  <si>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</si>
  <si>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</si>
  <si>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</si>
  <si>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</si>
  <si>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</si>
  <si>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</si>
  <si>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</si>
  <si>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</si>
  <si>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</si>
  <si>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</si>
  <si>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</si>
  <si>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</si>
  <si>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</si>
  <si>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</si>
  <si>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</si>
  <si>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</si>
  <si>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</si>
  <si>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</si>
  <si>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</si>
  <si>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</si>
  <si>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</si>
  <si>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</si>
  <si>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</si>
  <si>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</si>
  <si>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</si>
  <si>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</si>
  <si>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</si>
  <si>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</si>
  <si>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</si>
  <si>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</si>
  <si>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</si>
  <si>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</si>
  <si>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</si>
  <si>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</si>
  <si>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</si>
  <si>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</si>
  <si>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</si>
  <si>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</si>
  <si>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</si>
  <si>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</si>
  <si>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</si>
  <si>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</si>
  <si>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</si>
  <si>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</si>
  <si>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</si>
  <si>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</si>
  <si>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</si>
  <si>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</si>
  <si>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</si>
  <si>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</si>
  <si>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</si>
  <si>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</si>
  <si>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</si>
  <si>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</si>
  <si>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</si>
  <si>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</si>
  <si>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</si>
  <si>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</si>
  <si>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</si>
  <si>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</si>
  <si>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</si>
  <si>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</si>
  <si>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</si>
  <si>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</si>
  <si>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</si>
  <si>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</si>
  <si>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</si>
  <si>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</si>
  <si>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</si>
  <si>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</si>
  <si>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</si>
  <si>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</si>
  <si>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</si>
  <si>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</si>
  <si>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</si>
  <si>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</si>
  <si>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</si>
  <si>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</si>
  <si>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</si>
  <si>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</si>
  <si>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</si>
  <si>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</si>
  <si>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</si>
  <si>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</si>
  <si>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</si>
  <si>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</si>
  <si>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</si>
  <si>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</si>
  <si>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</si>
  <si>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</si>
  <si>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</si>
  <si>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</si>
  <si>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</si>
  <si>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</si>
  <si>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</si>
  <si>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</si>
  <si>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</si>
  <si>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</si>
  <si>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</si>
  <si>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</si>
  <si>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</si>
  <si>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</si>
  <si>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</si>
  <si>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</si>
  <si>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</si>
  <si>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</si>
  <si>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</si>
  <si>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</si>
  <si>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</si>
  <si>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</si>
  <si>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</si>
  <si>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</si>
  <si>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</si>
  <si>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</si>
  <si>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</si>
  <si>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</si>
  <si>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</si>
  <si>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</si>
  <si>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</si>
  <si>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</si>
  <si>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</si>
  <si>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</si>
  <si>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</si>
  <si>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</si>
  <si>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</si>
  <si>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</si>
  <si>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</si>
  <si>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</si>
  <si>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</si>
  <si>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</si>
  <si>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</si>
  <si>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</si>
  <si>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</si>
  <si>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</si>
  <si>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</si>
  <si>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</si>
  <si>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</si>
  <si>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</si>
  <si>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</si>
  <si>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</si>
  <si>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</si>
  <si>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</si>
  <si>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</si>
  <si>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</si>
  <si>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</si>
  <si>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</si>
  <si>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</si>
  <si>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</si>
  <si>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</si>
  <si>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</si>
  <si>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</si>
  <si>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</si>
  <si>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</si>
  <si>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</si>
  <si>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</si>
  <si>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</si>
  <si>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</si>
  <si>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</si>
  <si>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</si>
  <si>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</si>
  <si>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</si>
  <si>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</si>
  <si>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</si>
  <si>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</si>
  <si>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</si>
  <si>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</si>
  <si>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</si>
  <si>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</si>
  <si>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</si>
  <si>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</si>
  <si>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</si>
  <si>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</si>
  <si>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</si>
  <si>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</si>
  <si>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</si>
  <si>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</si>
  <si>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</si>
  <si>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</si>
  <si>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</si>
  <si>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</si>
  <si>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</si>
  <si>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</si>
  <si>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</si>
  <si>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</si>
  <si>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</si>
  <si>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</si>
  <si>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</si>
  <si>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</si>
  <si>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</si>
  <si>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</si>
  <si>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</si>
  <si>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</si>
  <si>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</si>
  <si>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</si>
  <si>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</si>
  <si>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</si>
  <si>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</si>
  <si>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</si>
  <si>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</si>
  <si>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</si>
  <si>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</si>
  <si>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</si>
  <si>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</si>
  <si>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</si>
  <si>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</si>
  <si>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</si>
  <si>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</si>
  <si>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</si>
  <si>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</si>
  <si>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</si>
  <si>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</si>
  <si>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</si>
  <si>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</si>
  <si>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</si>
  <si>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</si>
  <si>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</si>
  <si>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</si>
  <si>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</si>
  <si>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</si>
  <si>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</si>
  <si>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</si>
  <si>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</si>
  <si>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</si>
  <si>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</si>
  <si>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</si>
  <si>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</si>
  <si>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</si>
  <si>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</si>
  <si>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</si>
  <si>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</si>
  <si>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</si>
  <si>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</si>
  <si>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</si>
  <si>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</si>
  <si>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</si>
  <si>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</si>
  <si>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</si>
  <si>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</si>
  <si>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</si>
  <si>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</si>
  <si>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</si>
  <si>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</si>
  <si>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</si>
  <si>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</si>
  <si>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</si>
  <si>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</si>
  <si>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</si>
  <si>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</si>
  <si>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</si>
  <si>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</si>
  <si>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</si>
  <si>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</si>
  <si>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</si>
  <si>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</si>
  <si>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</si>
  <si>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</si>
  <si>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</si>
  <si>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</si>
  <si>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</si>
  <si>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</si>
  <si>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</si>
  <si>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</si>
  <si>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</si>
  <si>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</si>
  <si>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</si>
  <si>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</si>
  <si>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</si>
  <si>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</si>
  <si>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</si>
  <si>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</si>
  <si>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</si>
  <si>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</si>
  <si>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</si>
  <si>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</si>
  <si>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</si>
  <si>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</si>
  <si>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</si>
  <si>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</si>
  <si>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</si>
  <si>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</si>
  <si>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</si>
  <si>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</si>
  <si>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</si>
  <si>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</si>
  <si>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</si>
  <si>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</si>
  <si>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</si>
  <si>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</si>
  <si>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</si>
  <si>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</si>
  <si>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</si>
  <si>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</si>
  <si>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</si>
  <si>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</si>
  <si>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</si>
  <si>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</si>
  <si>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</si>
  <si>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</si>
  <si>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</si>
  <si>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</si>
  <si>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</si>
  <si>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</si>
  <si>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</si>
  <si>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</si>
  <si>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</si>
  <si>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</si>
  <si>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</si>
  <si>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</si>
  <si>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</si>
  <si>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</si>
  <si>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</si>
  <si>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</si>
  <si>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</si>
  <si>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</si>
  <si>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</si>
  <si>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</si>
  <si>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</si>
  <si>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</si>
  <si>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</si>
  <si>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</si>
  <si>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</si>
  <si>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</si>
  <si>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</si>
  <si>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</si>
  <si>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</si>
  <si>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</si>
  <si>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</si>
  <si>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</si>
  <si>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</si>
  <si>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</si>
  <si>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</si>
  <si>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</si>
  <si>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</si>
  <si>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</si>
  <si>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</si>
  <si>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</si>
  <si>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</si>
  <si>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</si>
  <si>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</si>
  <si>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</si>
  <si>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</si>
  <si>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</si>
  <si>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</si>
  <si>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</si>
  <si>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</si>
  <si>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</si>
  <si>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</si>
  <si>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</si>
  <si>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</si>
  <si>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</si>
  <si>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</si>
  <si>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</si>
  <si>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</si>
  <si>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</si>
  <si>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</si>
  <si>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</si>
  <si>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</si>
  <si>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</si>
  <si>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</si>
  <si>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</si>
  <si>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</si>
  <si>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</si>
  <si>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</si>
  <si>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</si>
  <si>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</si>
  <si>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</si>
  <si>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</si>
  <si>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</si>
  <si>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</si>
  <si>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</si>
  <si>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</si>
  <si>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</si>
  <si>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</si>
  <si>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</si>
  <si>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</si>
  <si>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</si>
  <si>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</si>
  <si>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</si>
  <si>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</si>
  <si>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</si>
  <si>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</si>
  <si>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</si>
  <si>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</si>
  <si>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</si>
  <si>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</si>
  <si>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</si>
  <si>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</si>
  <si>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</si>
  <si>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</si>
  <si>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</si>
  <si>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</si>
  <si>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</si>
  <si>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</si>
  <si>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</si>
  <si>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</si>
  <si>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</si>
  <si>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</si>
  <si>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</si>
  <si>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</si>
  <si>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</si>
  <si>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</si>
  <si>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</si>
  <si>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</si>
  <si>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</si>
  <si>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</si>
  <si>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</si>
  <si>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</si>
  <si>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</si>
  <si>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</si>
  <si>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</si>
  <si>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</si>
  <si>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</si>
  <si>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</si>
  <si>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</si>
  <si>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</si>
  <si>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</si>
  <si>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</si>
  <si>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</si>
  <si>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</si>
  <si>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</si>
  <si>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</si>
  <si>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</si>
  <si>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</si>
  <si>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</si>
  <si>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</si>
  <si>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</si>
  <si>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</si>
  <si>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</si>
  <si>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</si>
  <si>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</si>
  <si>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</si>
  <si>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</si>
  <si>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</si>
  <si>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</si>
  <si>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</si>
  <si>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</si>
  <si>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</si>
  <si>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</si>
  <si>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</si>
  <si>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</si>
  <si>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</si>
  <si>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</si>
  <si>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</si>
  <si>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</si>
  <si>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</si>
  <si>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</si>
  <si>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</si>
  <si>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</si>
  <si>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</si>
  <si>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</si>
  <si>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</si>
  <si>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</si>
  <si>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</si>
  <si>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</si>
  <si>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</si>
  <si>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</si>
  <si>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</si>
  <si>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</si>
  <si>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</si>
  <si>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</si>
  <si>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</si>
  <si>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</si>
  <si>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</si>
  <si>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</si>
  <si>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</si>
  <si>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</si>
  <si>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</si>
  <si>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</si>
  <si>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</si>
  <si>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</si>
  <si>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</si>
  <si>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</si>
  <si>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</si>
  <si>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</si>
  <si>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</si>
  <si>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</si>
  <si>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</si>
  <si>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</si>
  <si>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</si>
  <si>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</si>
  <si>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</si>
  <si>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</si>
  <si>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</si>
  <si>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</si>
  <si>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</si>
  <si>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</si>
  <si>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</si>
  <si>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</si>
  <si>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</si>
  <si>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</si>
  <si>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</si>
  <si>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</si>
  <si>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</si>
  <si>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</si>
  <si>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</si>
  <si>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</si>
  <si>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</si>
  <si>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</si>
  <si>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</si>
  <si>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</si>
  <si>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</si>
  <si>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</si>
  <si>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</si>
  <si>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</si>
  <si>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</si>
  <si>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</si>
  <si>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</si>
  <si>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</si>
  <si>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</si>
  <si>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</si>
  <si>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</si>
  <si>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</si>
  <si>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</si>
  <si>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</si>
  <si>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</si>
  <si>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</si>
  <si>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</si>
  <si>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</si>
  <si>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</si>
  <si>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</si>
  <si>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</si>
  <si>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</si>
  <si>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</si>
  <si>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</si>
  <si>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</si>
  <si>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</si>
  <si>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</si>
  <si>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</si>
  <si>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</si>
  <si>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</si>
  <si>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</si>
  <si>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</si>
  <si>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</si>
  <si>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</si>
  <si>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</si>
  <si>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</si>
  <si>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</si>
  <si>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</si>
  <si>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</si>
  <si>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</si>
  <si>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</si>
  <si>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</si>
  <si>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</si>
  <si>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</si>
  <si>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</si>
  <si>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</si>
  <si>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</si>
  <si>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</si>
  <si>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</si>
  <si>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</si>
  <si>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</si>
  <si>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</si>
  <si>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</si>
  <si>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</si>
  <si>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</si>
  <si>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</si>
  <si>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</si>
  <si>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</si>
  <si>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</si>
  <si>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</si>
  <si>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</si>
  <si>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</si>
  <si>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</si>
  <si>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</si>
  <si>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</si>
  <si>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</si>
  <si>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</si>
  <si>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</si>
  <si>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</si>
  <si>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</si>
  <si>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</si>
  <si>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</si>
  <si>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</si>
  <si>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</si>
  <si>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</si>
  <si>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</si>
  <si>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</si>
  <si>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</si>
  <si>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</si>
  <si>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</si>
  <si>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</si>
  <si>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</si>
  <si>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</si>
  <si>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</si>
  <si>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</si>
  <si>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</si>
  <si>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</si>
  <si>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</si>
  <si>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</si>
  <si>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</si>
  <si>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</si>
  <si>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</si>
  <si>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</si>
  <si>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</si>
  <si>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</si>
  <si>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</si>
  <si>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</si>
  <si>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</si>
  <si>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</si>
  <si>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</si>
  <si>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</si>
  <si>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</si>
  <si>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</si>
  <si>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</si>
  <si>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</si>
  <si>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</si>
  <si>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</si>
  <si>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</si>
  <si>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</si>
  <si>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</si>
  <si>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</si>
  <si>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</si>
  <si>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</si>
  <si>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</si>
  <si>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</si>
  <si>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</si>
  <si>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</si>
  <si>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</si>
  <si>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</si>
  <si>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</si>
  <si>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</si>
  <si>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</si>
  <si>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</si>
  <si>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</si>
  <si>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</si>
  <si>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</si>
  <si>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</si>
  <si>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</si>
  <si>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</si>
  <si>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</si>
  <si>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</si>
  <si>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</si>
  <si>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</si>
  <si>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</si>
  <si>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</si>
  <si>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</si>
  <si>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</si>
  <si>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</si>
  <si>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</si>
  <si>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</si>
  <si>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</si>
  <si>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</si>
  <si>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</si>
  <si>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</si>
  <si>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</si>
  <si>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</si>
  <si>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</si>
  <si>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</si>
  <si>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</si>
  <si>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</si>
  <si>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</si>
  <si>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</si>
  <si>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</si>
  <si>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</si>
  <si>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</si>
  <si>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</si>
  <si>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</si>
  <si>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</si>
  <si>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</si>
  <si>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</si>
  <si>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</si>
  <si>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</si>
  <si>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</si>
  <si>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</si>
  <si>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</si>
  <si>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</si>
  <si>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</si>
  <si>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</si>
  <si>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</si>
  <si>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</si>
  <si>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</si>
  <si>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</si>
  <si>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</si>
  <si>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</si>
  <si>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</si>
  <si>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</si>
  <si>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</si>
  <si>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</si>
  <si>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</si>
  <si>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</si>
  <si>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</si>
  <si>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</si>
  <si>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</si>
  <si>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</si>
  <si>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</si>
  <si>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</si>
  <si>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</si>
  <si>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</si>
  <si>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</si>
  <si>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</si>
  <si>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</si>
  <si>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</si>
  <si>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</si>
  <si>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</si>
  <si>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</si>
  <si>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</si>
  <si>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</si>
  <si>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</si>
  <si>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</si>
  <si>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</si>
  <si>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</si>
  <si>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</si>
  <si>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</si>
  <si>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</si>
  <si>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</si>
  <si>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</si>
  <si>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</si>
  <si>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</si>
  <si>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</si>
  <si>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</si>
  <si>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</si>
  <si>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</si>
  <si>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</si>
  <si>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</si>
  <si>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</si>
  <si>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</si>
  <si>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</si>
  <si>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</si>
  <si>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</si>
  <si>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</si>
  <si>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</si>
  <si>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</si>
  <si>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</si>
  <si>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</si>
  <si>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</si>
  <si>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</si>
  <si>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</si>
  <si>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</si>
  <si>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</si>
  <si>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</si>
  <si>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</si>
  <si>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</si>
  <si>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</si>
  <si>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</si>
  <si>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</si>
  <si>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</si>
  <si>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</si>
  <si>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</si>
  <si>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</si>
  <si>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</si>
  <si>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</si>
  <si>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</si>
  <si>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</si>
  <si>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</si>
  <si>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</si>
  <si>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</si>
  <si>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</si>
  <si>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</si>
  <si>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</si>
  <si>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</si>
  <si>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</si>
  <si>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</si>
  <si>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</si>
  <si>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</si>
  <si>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</si>
  <si>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</si>
  <si>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</si>
  <si>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</si>
  <si>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</si>
  <si>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</si>
  <si>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</si>
  <si>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</si>
  <si>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</si>
  <si>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</si>
  <si>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</si>
  <si>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</si>
  <si>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</si>
  <si>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</si>
  <si>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</si>
  <si>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</si>
  <si>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</si>
  <si>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</si>
  <si>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</si>
  <si>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</si>
  <si>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</si>
  <si>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</si>
  <si>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</si>
  <si>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</si>
  <si>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</si>
  <si>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</si>
  <si>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</si>
  <si>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</si>
  <si>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</si>
  <si>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</si>
  <si>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</si>
  <si>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</si>
  <si>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</si>
  <si>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</si>
  <si>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</si>
  <si>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</si>
  <si>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</si>
  <si>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</si>
  <si>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</si>
  <si>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</si>
  <si>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</si>
  <si>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</si>
  <si>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</si>
  <si>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</si>
  <si>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</si>
  <si>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</si>
  <si>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</si>
  <si>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</si>
  <si>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</si>
  <si>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</si>
  <si>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</si>
  <si>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</si>
  <si>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</si>
  <si>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</si>
  <si>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</si>
  <si>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</si>
  <si>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</si>
  <si>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</si>
  <si>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</si>
  <si>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</si>
  <si>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</si>
  <si>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</si>
  <si>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</si>
  <si>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</si>
  <si>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</si>
  <si>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</si>
  <si>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</si>
  <si>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</si>
  <si>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</si>
  <si>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</si>
  <si>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</si>
  <si>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</si>
  <si>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</si>
  <si>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</si>
  <si>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</si>
  <si>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</si>
  <si>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</si>
  <si>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</si>
  <si>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</si>
  <si>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</si>
  <si>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</si>
  <si>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</si>
  <si>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</si>
  <si>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</si>
  <si>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</si>
  <si>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</si>
  <si>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</si>
  <si>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</si>
  <si>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</si>
  <si>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</si>
  <si>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</si>
  <si>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</si>
  <si>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</si>
  <si>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</si>
  <si>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</si>
  <si>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</si>
  <si>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</si>
  <si>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</si>
  <si>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</si>
  <si>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</si>
  <si>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</si>
  <si>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</si>
  <si>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</si>
  <si>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</si>
  <si>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</si>
  <si>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</si>
  <si>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</si>
  <si>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</si>
  <si>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</si>
  <si>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</si>
  <si>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</si>
  <si>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</si>
  <si>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</si>
  <si>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</si>
  <si>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</si>
  <si>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</si>
  <si>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</si>
  <si>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</si>
  <si>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</si>
  <si>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</si>
  <si>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</si>
  <si>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</si>
  <si>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</si>
  <si>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</si>
  <si>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</si>
  <si>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</si>
  <si>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</si>
  <si>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</si>
  <si>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</si>
  <si>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</si>
  <si>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</si>
  <si>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</si>
  <si>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</si>
  <si>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</si>
  <si>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</si>
  <si>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</si>
  <si>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</si>
  <si>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</si>
  <si>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</si>
  <si>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</si>
  <si>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</si>
  <si>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</si>
  <si>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</si>
  <si>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</si>
  <si>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</si>
  <si>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</si>
  <si>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</si>
  <si>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</si>
  <si>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</si>
  <si>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</si>
  <si>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</si>
  <si>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</si>
  <si>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</si>
  <si>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</si>
  <si>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</si>
  <si>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</si>
  <si>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</si>
  <si>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</si>
  <si>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</si>
  <si>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</si>
  <si>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</si>
  <si>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</si>
  <si>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</si>
  <si>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</si>
  <si>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</si>
  <si>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</si>
  <si>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</si>
  <si>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</si>
  <si>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</si>
  <si>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</si>
  <si>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</si>
  <si>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</si>
  <si>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</si>
  <si>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</si>
  <si>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</si>
  <si>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</si>
  <si>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</si>
  <si>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</si>
  <si>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</si>
  <si>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</si>
  <si>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</si>
  <si>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</si>
  <si>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</si>
  <si>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</si>
  <si>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</si>
  <si>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</si>
  <si>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</si>
  <si>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</si>
  <si>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</si>
  <si>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</si>
  <si>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</si>
  <si>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</si>
  <si>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</si>
  <si>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</si>
  <si>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</si>
  <si>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</si>
  <si>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</si>
  <si>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</si>
  <si>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</si>
  <si>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</si>
  <si>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</si>
  <si>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</si>
  <si>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</si>
  <si>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</si>
  <si>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</si>
  <si>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</si>
  <si>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</si>
  <si>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</si>
  <si>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</si>
  <si>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</si>
  <si>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</si>
  <si>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</si>
  <si>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</si>
  <si>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</si>
  <si>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</si>
  <si>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</si>
  <si>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</si>
  <si>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</si>
  <si>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</si>
  <si>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</si>
  <si>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</si>
  <si>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</si>
  <si>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</si>
  <si>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</si>
  <si>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</si>
  <si>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</si>
  <si>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</si>
  <si>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</si>
  <si>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</si>
  <si>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</si>
  <si>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</si>
  <si>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</si>
  <si>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</si>
  <si>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</si>
  <si>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</si>
  <si>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</si>
  <si>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</si>
  <si>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</si>
  <si>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</si>
  <si>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</si>
  <si>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</si>
  <si>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</si>
  <si>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</si>
  <si>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</si>
  <si>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</si>
  <si>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</si>
  <si>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</si>
  <si>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</si>
  <si>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</si>
  <si>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</si>
  <si>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</si>
  <si>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</si>
  <si>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</si>
  <si>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</si>
  <si>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</si>
  <si>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</si>
  <si>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</si>
  <si>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</si>
  <si>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</si>
  <si>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</si>
  <si>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</si>
  <si>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</si>
  <si>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</si>
  <si>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</si>
  <si>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</si>
  <si>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</si>
  <si>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</si>
  <si>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</si>
  <si>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</si>
  <si>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</si>
  <si>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</si>
  <si>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</si>
  <si>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</si>
  <si>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</si>
  <si>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</si>
  <si>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</si>
  <si>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</si>
  <si>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</si>
  <si>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</si>
  <si>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</si>
  <si>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</si>
  <si>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</si>
  <si>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</si>
  <si>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</si>
  <si>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</si>
  <si>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</si>
  <si>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</si>
  <si>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</si>
  <si>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</si>
  <si>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</si>
  <si>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</si>
  <si>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</si>
  <si>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</si>
  <si>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</si>
  <si>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</si>
  <si>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</si>
  <si>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</si>
  <si>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</si>
  <si>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</si>
  <si>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</si>
  <si>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</si>
  <si>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</si>
  <si>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</si>
  <si>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</si>
  <si>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</si>
  <si>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</si>
  <si>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</si>
  <si>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</si>
  <si>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</si>
  <si>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</si>
  <si>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</si>
  <si>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</si>
  <si>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</si>
  <si>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</si>
  <si>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</si>
  <si>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</si>
  <si>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</si>
  <si>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</si>
  <si>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</si>
  <si>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</si>
  <si>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</si>
  <si>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</si>
  <si>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</si>
  <si>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</si>
  <si>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</si>
  <si>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</si>
  <si>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</si>
  <si>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</si>
  <si>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</si>
  <si>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</si>
  <si>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</si>
  <si>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</si>
  <si>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</si>
  <si>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</si>
  <si>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</si>
  <si>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</si>
  <si>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</si>
  <si>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</si>
  <si>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</si>
  <si>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</si>
  <si>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</si>
  <si>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</si>
  <si>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</si>
  <si>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</si>
  <si>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</si>
  <si>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</si>
  <si>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</si>
  <si>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</si>
  <si>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</si>
  <si>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</si>
  <si>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</si>
  <si>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</si>
  <si>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</si>
  <si>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</si>
  <si>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</si>
  <si>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</si>
  <si>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</si>
  <si>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</si>
  <si>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</si>
  <si>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</si>
  <si>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</si>
  <si>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</si>
  <si>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</si>
  <si>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</si>
  <si>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</si>
  <si>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</si>
  <si>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</si>
  <si>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</si>
  <si>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</si>
  <si>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</si>
  <si>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</si>
  <si>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</si>
  <si>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</si>
  <si>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</si>
  <si>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</si>
  <si>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</si>
  <si>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</si>
  <si>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</si>
  <si>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</si>
  <si>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</si>
  <si>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</si>
  <si>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</si>
  <si>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</si>
  <si>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</si>
  <si>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</si>
  <si>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</si>
  <si>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</si>
  <si>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</si>
  <si>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</si>
  <si>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</si>
  <si>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</si>
  <si>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</si>
  <si>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</si>
  <si>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</si>
  <si>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</si>
  <si>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</si>
  <si>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</si>
  <si>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</si>
  <si>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</si>
  <si>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</si>
  <si>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</si>
  <si>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</si>
  <si>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</si>
  <si>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</si>
  <si>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</si>
  <si>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</si>
  <si>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</si>
  <si>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</si>
  <si>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</si>
  <si>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</si>
  <si>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</si>
  <si>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</si>
  <si>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</si>
  <si>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</si>
  <si>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</si>
  <si>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</si>
  <si>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</si>
  <si>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</si>
  <si>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</si>
  <si>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</si>
  <si>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</si>
  <si>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</si>
  <si>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</si>
  <si>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</si>
  <si>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</si>
  <si>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</si>
  <si>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</si>
  <si>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</si>
  <si>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</si>
  <si>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</si>
  <si>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</si>
  <si>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</si>
  <si>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</si>
  <si>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</si>
  <si>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</si>
  <si>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</si>
  <si>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</si>
  <si>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</si>
  <si>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</si>
  <si>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</si>
  <si>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</si>
  <si>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</si>
  <si>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</si>
  <si>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</si>
  <si>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</si>
  <si>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</si>
  <si>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</si>
  <si>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</si>
  <si>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</si>
  <si>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</si>
  <si>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</si>
  <si>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</si>
  <si>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</si>
  <si>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</si>
  <si>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</si>
  <si>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</si>
  <si>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</si>
  <si>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</si>
  <si>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</si>
  <si>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</si>
  <si>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</si>
  <si>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</si>
  <si>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</si>
  <si>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</si>
  <si>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</si>
  <si>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</si>
  <si>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</si>
  <si>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</si>
  <si>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</si>
  <si>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</si>
  <si>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</si>
  <si>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</si>
  <si>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</si>
  <si>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</si>
  <si>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</si>
  <si>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</si>
  <si>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</si>
  <si>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</si>
  <si>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</si>
  <si>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</si>
  <si>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</si>
  <si>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</si>
  <si>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</si>
  <si>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</si>
  <si>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</si>
  <si>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</si>
  <si>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</si>
  <si>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</si>
  <si>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</si>
  <si>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</si>
  <si>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</si>
  <si>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</si>
  <si>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</si>
  <si>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</si>
  <si>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</si>
  <si>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</si>
  <si>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</si>
  <si>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</si>
  <si>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</si>
  <si>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</si>
  <si>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</si>
  <si>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</si>
  <si>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</si>
  <si>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</si>
  <si>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</si>
  <si>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</si>
  <si>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</si>
  <si>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</si>
  <si>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</si>
  <si>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</si>
  <si>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</si>
  <si>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</si>
  <si>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</si>
  <si>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</si>
  <si>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</si>
  <si>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</si>
  <si>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</si>
  <si>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</si>
  <si>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</si>
  <si>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</si>
  <si>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</si>
  <si>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</si>
  <si>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</si>
  <si>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</si>
  <si>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</si>
  <si>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</si>
  <si>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</si>
  <si>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</si>
  <si>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</si>
  <si>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</si>
  <si>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</si>
  <si>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</si>
  <si>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</si>
  <si>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</si>
  <si>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</si>
  <si>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</si>
  <si>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</si>
  <si>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</si>
  <si>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</si>
  <si>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</si>
  <si>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</si>
  <si>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</si>
  <si>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</si>
  <si>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</si>
  <si>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</si>
  <si>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</si>
  <si>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</si>
  <si>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</si>
  <si>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</si>
  <si>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</si>
  <si>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</si>
  <si>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</si>
  <si>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</si>
  <si>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</si>
  <si>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</si>
  <si>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</si>
  <si>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</si>
  <si>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</si>
  <si>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</si>
  <si>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</si>
  <si>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</si>
  <si>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</si>
  <si>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</si>
  <si>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</si>
  <si>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</si>
  <si>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</si>
  <si>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</si>
  <si>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</si>
  <si>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</si>
  <si>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</si>
  <si>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</si>
  <si>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</si>
  <si>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</si>
  <si>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</si>
  <si>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</si>
  <si>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</si>
  <si>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</si>
  <si>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</si>
  <si>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</si>
  <si>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</si>
  <si>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</si>
  <si>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</si>
  <si>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</si>
  <si>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</si>
  <si>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</si>
  <si>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</si>
  <si>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</si>
  <si>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</si>
  <si>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</si>
  <si>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</si>
  <si>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</si>
  <si>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</si>
  <si>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</si>
  <si>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</si>
  <si>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</si>
  <si>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</si>
  <si>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</si>
  <si>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</si>
  <si>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</si>
  <si>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</si>
  <si>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</si>
  <si>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</si>
  <si>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</si>
  <si>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</si>
  <si>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</si>
  <si>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</si>
  <si>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</si>
  <si>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</si>
  <si>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</si>
  <si>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</si>
  <si>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</si>
  <si>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</si>
  <si>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</si>
  <si>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</si>
  <si>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</si>
  <si>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</si>
  <si>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</si>
  <si>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</si>
  <si>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</si>
  <si>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</si>
  <si>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</si>
  <si>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</si>
  <si>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</si>
  <si>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</si>
  <si>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</si>
  <si>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</si>
  <si>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</si>
  <si>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</si>
  <si>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</si>
  <si>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</si>
  <si>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</si>
  <si>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</si>
  <si>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</si>
  <si>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</si>
  <si>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</si>
  <si>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</si>
  <si>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</si>
  <si>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</si>
  <si>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</si>
  <si>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</si>
  <si>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</si>
  <si>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</si>
  <si>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</si>
  <si>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</si>
  <si>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</si>
  <si>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</si>
  <si>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</si>
  <si>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</si>
  <si>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</si>
  <si>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</si>
  <si>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</si>
  <si>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</si>
  <si>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</si>
  <si>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</si>
  <si>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</si>
  <si>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</si>
  <si>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</si>
  <si>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</si>
  <si>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</si>
  <si>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</si>
  <si>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</si>
  <si>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</si>
  <si>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</si>
  <si>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</si>
  <si>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</si>
  <si>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</si>
  <si>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</si>
  <si>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</si>
  <si>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</si>
  <si>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</si>
  <si>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</si>
  <si>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</si>
  <si>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</si>
  <si>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</si>
  <si>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</si>
  <si>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</si>
  <si>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</si>
  <si>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</si>
  <si>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</si>
  <si>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</si>
  <si>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</si>
  <si>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</si>
  <si>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</si>
  <si>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</si>
  <si>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</si>
  <si>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</si>
  <si>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</si>
  <si>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</si>
  <si>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</si>
  <si>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</si>
  <si>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</si>
  <si>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</si>
  <si>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</si>
  <si>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</si>
  <si>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</si>
  <si>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</si>
  <si>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</si>
  <si>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</si>
  <si>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</si>
  <si>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</si>
  <si>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</si>
  <si>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</si>
  <si>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</si>
  <si>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</si>
  <si>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</si>
  <si>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</si>
  <si>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</si>
  <si>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</si>
  <si>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</si>
  <si>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</si>
  <si>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</si>
  <si>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</si>
  <si>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</si>
  <si>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</si>
  <si>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</si>
  <si>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</si>
  <si>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</si>
  <si>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</si>
  <si>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</si>
  <si>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</si>
  <si>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</si>
  <si>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</si>
  <si>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</si>
  <si>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</si>
  <si>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</si>
  <si>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</si>
  <si>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</si>
  <si>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</si>
  <si>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</si>
  <si>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</si>
  <si>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</si>
  <si>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</si>
  <si>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</si>
  <si>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</si>
  <si>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</si>
  <si>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</si>
  <si>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</si>
  <si>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</si>
  <si>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</si>
  <si>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</si>
  <si>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</si>
  <si>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</si>
  <si>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</si>
  <si>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</si>
  <si>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</si>
  <si>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</si>
  <si>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</si>
  <si>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</si>
  <si>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</si>
  <si>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</si>
  <si>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</si>
  <si>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</si>
  <si>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</si>
  <si>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</si>
  <si>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</si>
  <si>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</si>
  <si>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</si>
  <si>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</si>
  <si>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</si>
  <si>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</si>
  <si>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</si>
  <si>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</si>
  <si>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</si>
  <si>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</si>
  <si>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</si>
  <si>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</si>
  <si>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</si>
  <si>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</si>
  <si>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</si>
  <si>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</si>
  <si>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</si>
  <si>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</si>
  <si>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</si>
  <si>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</si>
  <si>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</si>
  <si>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</si>
  <si>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</si>
  <si>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</si>
  <si>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</si>
  <si>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</si>
  <si>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</si>
  <si>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</si>
  <si>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</si>
  <si>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</si>
  <si>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</si>
  <si>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</si>
  <si>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</si>
  <si>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</si>
  <si>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</si>
  <si>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</si>
  <si>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</si>
  <si>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</si>
  <si>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</si>
  <si>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</si>
  <si>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</si>
  <si>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</si>
  <si>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</si>
  <si>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</si>
  <si>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</si>
  <si>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</si>
  <si>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</si>
  <si>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</si>
  <si>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</si>
  <si>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</si>
  <si>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</si>
  <si>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</si>
  <si>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</si>
  <si>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</si>
  <si>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</si>
  <si>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</si>
  <si>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</si>
  <si>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</si>
  <si>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</si>
  <si>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</si>
  <si>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</si>
  <si>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</si>
  <si>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</si>
  <si>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</si>
  <si>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</si>
  <si>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</si>
  <si>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</si>
  <si>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</si>
  <si>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</si>
  <si>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</si>
  <si>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</si>
  <si>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</si>
  <si>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</si>
  <si>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</si>
  <si>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</si>
  <si>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</si>
  <si>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</si>
  <si>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</si>
  <si>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</si>
  <si>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</si>
  <si>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</si>
  <si>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</si>
  <si>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</si>
  <si>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</si>
  <si>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</si>
  <si>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</si>
  <si>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</si>
  <si>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</si>
  <si>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</si>
  <si>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</si>
  <si>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</si>
  <si>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</si>
  <si>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</si>
  <si>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</si>
  <si>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</si>
  <si>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</si>
  <si>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</si>
  <si>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</si>
  <si>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</si>
  <si>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</si>
  <si>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</si>
  <si>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</si>
  <si>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</si>
  <si>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</si>
  <si>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</si>
  <si>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</si>
  <si>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</si>
  <si>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</si>
  <si>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</si>
  <si>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</si>
  <si>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</si>
  <si>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</si>
  <si>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</si>
  <si>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</si>
  <si>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</si>
  <si>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</si>
  <si>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</si>
  <si>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</si>
  <si>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</si>
  <si>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</si>
  <si>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</si>
  <si>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</si>
  <si>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</si>
  <si>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</si>
  <si>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</si>
  <si>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</si>
  <si>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</si>
  <si>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</si>
  <si>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</si>
  <si>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</si>
  <si>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</si>
  <si>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</si>
  <si>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</si>
  <si>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</si>
  <si>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</si>
  <si>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</si>
  <si>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</si>
  <si>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</si>
  <si>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</si>
  <si>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</si>
  <si>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</si>
  <si>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</si>
  <si>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</si>
  <si>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</si>
  <si>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</si>
  <si>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</si>
  <si>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</si>
  <si>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</si>
  <si>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</si>
  <si>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</si>
  <si>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</si>
  <si>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</si>
  <si>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</si>
  <si>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</si>
  <si>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</si>
  <si>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</si>
  <si>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</si>
  <si>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</si>
  <si>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</si>
  <si>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</si>
  <si>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</si>
  <si>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</si>
  <si>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</si>
  <si>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</si>
  <si>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</si>
  <si>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</si>
  <si>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</si>
  <si>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</si>
  <si>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</si>
  <si>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</si>
  <si>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</si>
  <si>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</si>
  <si>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</si>
  <si>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</si>
  <si>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</si>
  <si>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</si>
  <si>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</si>
  <si>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</si>
  <si>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</si>
  <si>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</si>
  <si>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</si>
  <si>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</si>
  <si>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</si>
  <si>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</si>
  <si>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</si>
  <si>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</si>
  <si>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</si>
  <si>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</si>
  <si>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</si>
  <si>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</si>
  <si>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</si>
  <si>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</si>
  <si>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</si>
  <si>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</si>
  <si>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</si>
  <si>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</si>
  <si>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</si>
  <si>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</si>
  <si>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</si>
  <si>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</si>
  <si>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</si>
  <si>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</si>
  <si>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</si>
  <si>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</si>
  <si>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</si>
  <si>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</si>
  <si>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</si>
  <si>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</si>
  <si>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</si>
  <si>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</si>
  <si>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</si>
  <si>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</si>
  <si>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</si>
  <si>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</si>
  <si>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</si>
  <si>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</si>
  <si>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</si>
  <si>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</si>
  <si>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</si>
  <si>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</si>
  <si>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</si>
  <si>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</si>
  <si>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</si>
  <si>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</si>
  <si>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</si>
  <si>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</si>
  <si>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</si>
  <si>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</si>
  <si>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</si>
  <si>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</si>
  <si>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</si>
  <si>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</si>
  <si>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</si>
  <si>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</si>
  <si>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</si>
  <si>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</si>
  <si>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</si>
  <si>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</si>
  <si>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</si>
  <si>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</si>
  <si>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</si>
  <si>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</si>
  <si>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</si>
  <si>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</si>
  <si>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</si>
  <si>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</si>
  <si>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</si>
  <si>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</si>
  <si>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</si>
  <si>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</si>
  <si>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</si>
  <si>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</si>
  <si>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</si>
  <si>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</si>
  <si>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</si>
  <si>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</si>
  <si>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</si>
  <si>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</si>
  <si>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</si>
  <si>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</si>
  <si>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</si>
  <si>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</si>
  <si>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</si>
  <si>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</si>
  <si>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</si>
  <si>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</si>
  <si>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</si>
  <si>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</si>
  <si>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</si>
  <si>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</si>
  <si>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</si>
  <si>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</si>
  <si>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</si>
  <si>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</si>
  <si>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</si>
  <si>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</si>
  <si>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</si>
  <si>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</si>
  <si>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</si>
  <si>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</si>
  <si>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</si>
  <si>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</si>
  <si>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</si>
  <si>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</si>
  <si>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</si>
  <si>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</si>
  <si>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</si>
  <si>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</si>
  <si>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</si>
  <si>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</si>
  <si>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</si>
  <si>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</si>
  <si>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</si>
  <si>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</si>
  <si>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</si>
  <si>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</si>
  <si>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</si>
  <si>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</si>
  <si>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</si>
  <si>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</si>
  <si>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</si>
  <si>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</si>
  <si>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</si>
  <si>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</si>
  <si>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</si>
  <si>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</si>
  <si>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</si>
  <si>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</si>
  <si>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</si>
  <si>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</si>
  <si>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</si>
  <si>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</si>
  <si>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</si>
  <si>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</si>
  <si>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</si>
  <si>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</si>
  <si>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</si>
  <si>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</si>
  <si>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</si>
  <si>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</si>
  <si>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</si>
  <si>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</si>
  <si>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</si>
  <si>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</si>
  <si>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</si>
  <si>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</si>
  <si>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</si>
  <si>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</si>
  <si>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</si>
  <si>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</si>
  <si>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</si>
  <si>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</si>
  <si>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</si>
  <si>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</si>
  <si>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</si>
  <si>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</si>
  <si>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</si>
  <si>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</si>
  <si>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</si>
  <si>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</si>
  <si>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</si>
  <si>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</si>
  <si>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</si>
  <si>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</si>
  <si>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</si>
  <si>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</si>
  <si>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</si>
  <si>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</si>
  <si>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</si>
  <si>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</si>
  <si>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</si>
  <si>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</si>
  <si>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</si>
  <si>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</si>
  <si>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</si>
  <si>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</si>
  <si>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</si>
  <si>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</si>
  <si>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</si>
  <si>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</si>
  <si>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</si>
  <si>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</si>
  <si>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</si>
  <si>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</si>
  <si>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</si>
  <si>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</si>
  <si>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</si>
  <si>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</si>
  <si>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</si>
  <si>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</si>
  <si>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</si>
  <si>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</si>
  <si>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</si>
  <si>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</si>
  <si>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</si>
  <si>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</si>
  <si>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</si>
  <si>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</si>
  <si>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</si>
  <si>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</si>
  <si>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</si>
  <si>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</si>
  <si>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</si>
  <si>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</si>
  <si>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</si>
  <si>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</si>
  <si>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</si>
  <si>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</si>
  <si>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</si>
  <si>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</si>
  <si>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</si>
  <si>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</si>
  <si>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</si>
  <si>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</si>
  <si>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</si>
  <si>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</si>
  <si>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</si>
  <si>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</si>
  <si>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</si>
  <si>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</si>
  <si>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</si>
  <si>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</si>
  <si>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</si>
  <si>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</si>
  <si>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</si>
  <si>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</si>
  <si>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</si>
  <si>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</si>
  <si>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</si>
  <si>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</si>
  <si>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</si>
  <si>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</si>
  <si>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</si>
  <si>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</si>
  <si>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</si>
  <si>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</si>
  <si>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</si>
  <si>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</si>
  <si>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</si>
  <si>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</si>
  <si>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</si>
  <si>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</si>
  <si>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</si>
  <si>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</si>
  <si>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</si>
  <si>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</si>
  <si>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</si>
  <si>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</si>
  <si>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</si>
  <si>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</si>
  <si>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</si>
  <si>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</si>
  <si>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</si>
  <si>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</si>
  <si>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</si>
  <si>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</si>
  <si>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</si>
  <si>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</si>
  <si>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</si>
  <si>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</si>
  <si>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</si>
  <si>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</si>
  <si>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</si>
  <si>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</si>
  <si>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</si>
  <si>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</si>
  <si>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</si>
  <si>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</si>
  <si>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</si>
  <si>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</si>
  <si>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</si>
  <si>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</si>
  <si>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</si>
  <si>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</si>
  <si>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</si>
  <si>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</si>
  <si>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</si>
  <si>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</si>
  <si>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</si>
  <si>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</si>
  <si>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</si>
  <si>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</si>
  <si>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</si>
  <si>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</si>
  <si>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</si>
  <si>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</si>
  <si>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</si>
  <si>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</si>
  <si>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</si>
  <si>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</si>
  <si>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</si>
  <si>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</si>
  <si>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</si>
  <si>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</si>
  <si>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</si>
  <si>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</si>
  <si>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</si>
  <si>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</si>
  <si>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</si>
  <si>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</si>
  <si>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</si>
  <si>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</si>
  <si>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</si>
  <si>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</si>
  <si>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</si>
  <si>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</si>
  <si>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</si>
  <si>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</si>
  <si>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</si>
  <si>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</si>
  <si>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</si>
  <si>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</si>
  <si>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</si>
  <si>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</si>
  <si>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</si>
  <si>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</si>
  <si>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</si>
  <si>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</si>
  <si>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</si>
  <si>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</si>
  <si>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</si>
  <si>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</si>
  <si>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</si>
  <si>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</si>
  <si>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</si>
  <si>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</si>
  <si>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</si>
  <si>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</si>
  <si>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</si>
  <si>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</si>
  <si>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</si>
  <si>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</si>
  <si>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</si>
  <si>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</si>
  <si>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</si>
  <si>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</si>
  <si>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</si>
  <si>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</si>
  <si>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</si>
  <si>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</si>
  <si>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</si>
  <si>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</si>
  <si>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</si>
  <si>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</si>
  <si>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</si>
  <si>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</si>
  <si>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</si>
  <si>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</si>
  <si>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</si>
  <si>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</si>
  <si>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</si>
  <si>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</si>
  <si>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</si>
  <si>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</si>
  <si>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</si>
  <si>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</si>
  <si>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</si>
  <si>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</si>
  <si>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</si>
  <si>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</si>
  <si>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</si>
  <si>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</si>
  <si>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</si>
  <si>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</si>
  <si>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</si>
  <si>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</si>
  <si>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</si>
  <si>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</si>
  <si>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</si>
  <si>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</si>
  <si>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</si>
  <si>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</si>
  <si>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</si>
  <si>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</si>
  <si>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</si>
  <si>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</si>
  <si>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</si>
  <si>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</si>
  <si>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</si>
  <si>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</si>
  <si>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</si>
  <si>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</si>
  <si>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</si>
  <si>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</si>
  <si>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</si>
  <si>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</si>
  <si>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</si>
  <si>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</si>
  <si>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</si>
  <si>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</si>
  <si>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</si>
  <si>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</si>
  <si>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</si>
  <si>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</si>
  <si>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</si>
  <si>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</si>
  <si>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</si>
  <si>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</si>
  <si>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</si>
  <si>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</si>
  <si>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</si>
  <si>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</si>
  <si>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</si>
  <si>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</si>
  <si>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</si>
  <si>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</si>
  <si>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</si>
  <si>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</si>
  <si>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</si>
  <si>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</si>
  <si>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</si>
  <si>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</si>
  <si>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</si>
  <si>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</si>
  <si>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</si>
  <si>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</si>
  <si>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</si>
  <si>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</si>
  <si>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</si>
  <si>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</si>
  <si>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</si>
  <si>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</si>
  <si>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</si>
  <si>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</si>
  <si>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</si>
  <si>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</si>
  <si>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</si>
  <si>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</si>
  <si>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</si>
  <si>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</si>
  <si>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</si>
  <si>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</si>
  <si>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</si>
  <si>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</si>
  <si>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</si>
  <si>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</si>
  <si>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</si>
  <si>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</si>
  <si>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</si>
  <si>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</si>
  <si>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</si>
  <si>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</si>
  <si>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</si>
  <si>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</si>
  <si>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</si>
  <si>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</si>
  <si>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</si>
  <si>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</si>
  <si>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</si>
  <si>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</si>
  <si>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</si>
  <si>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</si>
  <si>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</si>
  <si>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</si>
  <si>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</si>
  <si>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</si>
  <si>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</si>
  <si>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</si>
  <si>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</si>
  <si>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</si>
  <si>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</si>
  <si>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</si>
  <si>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</si>
  <si>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</si>
  <si>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</si>
  <si>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</si>
  <si>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</si>
  <si>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</si>
  <si>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</si>
  <si>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</si>
  <si>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</si>
  <si>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</si>
  <si>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</si>
  <si>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</si>
  <si>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</si>
  <si>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</si>
  <si>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</si>
  <si>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</si>
  <si>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</si>
  <si>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</si>
  <si>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</si>
  <si>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</si>
  <si>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</si>
  <si>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</si>
  <si>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</si>
  <si>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</si>
  <si>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</si>
  <si>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</si>
  <si>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</si>
  <si>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</si>
  <si>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</si>
  <si>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</si>
  <si>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</si>
  <si>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</si>
  <si>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</si>
  <si>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</si>
  <si>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</si>
  <si>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</si>
  <si>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</si>
  <si>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</si>
  <si>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</si>
  <si>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</si>
  <si>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</si>
  <si>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</si>
  <si>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</si>
  <si>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</si>
  <si>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</si>
  <si>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</si>
  <si>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</si>
  <si>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</si>
  <si>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</si>
  <si>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</si>
  <si>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</si>
  <si>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</si>
  <si>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</si>
  <si>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</si>
  <si>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</si>
  <si>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</si>
  <si>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</si>
  <si>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</si>
  <si>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</si>
  <si>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</si>
  <si>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</si>
  <si>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</si>
  <si>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</si>
  <si>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</si>
  <si>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</si>
  <si>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</si>
  <si>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</si>
  <si>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</si>
  <si>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</si>
  <si>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</si>
  <si>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</si>
  <si>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</si>
  <si>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</si>
  <si>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</si>
  <si>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</si>
  <si>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</si>
  <si>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</si>
  <si>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</si>
  <si>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</si>
  <si>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</si>
  <si>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</si>
  <si>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</si>
  <si>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</si>
  <si>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</si>
  <si>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</si>
  <si>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</si>
  <si>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</si>
  <si>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</si>
  <si>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</si>
  <si>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</si>
  <si>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</si>
  <si>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</si>
  <si>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</si>
  <si>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</si>
  <si>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</si>
  <si>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</si>
  <si>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</si>
  <si>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</si>
  <si>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</si>
  <si>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</si>
  <si>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</si>
  <si>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</si>
  <si>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</si>
  <si>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</si>
  <si>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</si>
  <si>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</si>
  <si>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</si>
  <si>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</si>
  <si>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</si>
  <si>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</si>
  <si>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</si>
  <si>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</si>
  <si>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</si>
  <si>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</si>
  <si>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</si>
  <si>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</si>
  <si>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</si>
  <si>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</si>
  <si>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</si>
  <si>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</si>
  <si>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</si>
  <si>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</si>
  <si>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</si>
  <si>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</si>
  <si>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</si>
  <si>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</si>
  <si>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</si>
  <si>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</si>
  <si>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</si>
  <si>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</si>
  <si>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</si>
  <si>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</si>
  <si>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</si>
  <si>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</si>
  <si>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</si>
  <si>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</si>
  <si>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</si>
  <si>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</si>
  <si>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</si>
  <si>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</si>
  <si>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</si>
  <si>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</si>
  <si>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</si>
  <si>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</si>
  <si>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</si>
  <si>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</si>
  <si>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</si>
  <si>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</si>
  <si>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</si>
  <si>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</si>
  <si>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</si>
  <si>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</si>
  <si>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</si>
  <si>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</si>
  <si>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</si>
  <si>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</si>
  <si>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</si>
  <si>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</si>
  <si>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</si>
  <si>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</si>
  <si>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</si>
  <si>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</si>
  <si>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</si>
  <si>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</si>
  <si>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</si>
  <si>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</si>
  <si>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</si>
  <si>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</si>
  <si>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</si>
  <si>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</si>
  <si>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</si>
  <si>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</si>
  <si>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</si>
  <si>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</si>
  <si>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</si>
  <si>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</si>
  <si>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</si>
  <si>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</si>
  <si>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</si>
  <si>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</si>
  <si>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</si>
  <si>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</si>
  <si>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</si>
  <si>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</si>
  <si>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</si>
  <si>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</si>
  <si>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</si>
  <si>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</si>
  <si>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</si>
  <si>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</si>
  <si>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</si>
  <si>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</si>
  <si>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</si>
  <si>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</si>
  <si>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</si>
  <si>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</si>
  <si>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</si>
  <si>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</si>
  <si>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</si>
  <si>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</si>
  <si>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</si>
  <si>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</si>
  <si>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</si>
  <si>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</si>
  <si>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</si>
  <si>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</si>
  <si>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</si>
  <si>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</si>
  <si>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</si>
  <si>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</si>
  <si>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</si>
  <si>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</si>
  <si>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</si>
  <si>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</si>
  <si>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</si>
  <si>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</si>
  <si>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</si>
  <si>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</si>
  <si>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</si>
  <si>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</si>
  <si>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</si>
  <si>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</si>
  <si>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</si>
  <si>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</si>
  <si>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</si>
  <si>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</si>
  <si>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</si>
  <si>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</si>
  <si>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</si>
  <si>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</si>
  <si>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</si>
  <si>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</si>
  <si>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</si>
  <si>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</si>
  <si>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</si>
  <si>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</si>
  <si>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</si>
  <si>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</si>
  <si>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</si>
  <si>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</si>
  <si>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</si>
  <si>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</si>
  <si>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</si>
  <si>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</si>
  <si>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</si>
  <si>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</si>
  <si>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</si>
  <si>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</si>
  <si>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</si>
  <si>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</si>
  <si>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</si>
  <si>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</si>
  <si>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</si>
  <si>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</si>
  <si>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</si>
  <si>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</si>
  <si>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</si>
  <si>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</si>
  <si>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</si>
  <si>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</si>
  <si>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</si>
  <si>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</si>
  <si>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</si>
  <si>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</si>
  <si>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</si>
  <si>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</si>
  <si>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</si>
  <si>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</si>
  <si>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</si>
  <si>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</si>
  <si>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</si>
  <si>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</si>
  <si>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</si>
  <si>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</si>
  <si>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</si>
  <si>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</si>
  <si>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</si>
  <si>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</si>
  <si>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</si>
  <si>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</si>
  <si>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</si>
  <si>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</si>
  <si>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</si>
  <si>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</si>
  <si>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</si>
  <si>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</si>
  <si>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</si>
  <si>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</si>
  <si>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</si>
  <si>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</si>
  <si>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</si>
  <si>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</si>
  <si>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</si>
  <si>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</si>
  <si>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</si>
  <si>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</si>
  <si>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</si>
  <si>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</si>
  <si>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</si>
  <si>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</si>
  <si>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</si>
  <si>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</si>
  <si>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</si>
  <si>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</si>
  <si>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</si>
  <si>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</si>
  <si>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</si>
  <si>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</si>
  <si>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</si>
  <si>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</si>
  <si>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</si>
  <si>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</si>
  <si>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</si>
  <si>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</si>
  <si>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</si>
  <si>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</si>
  <si>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</si>
  <si>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</si>
  <si>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</si>
  <si>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</si>
  <si>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</si>
  <si>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</si>
  <si>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</si>
  <si>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</si>
  <si>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</si>
  <si>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</si>
  <si>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</si>
  <si>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</si>
  <si>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</si>
  <si>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</si>
  <si>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</si>
  <si>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</si>
  <si>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</si>
  <si>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</si>
  <si>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</si>
  <si>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</si>
  <si>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</si>
  <si>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</si>
  <si>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</si>
  <si>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</si>
  <si>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</si>
  <si>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</si>
  <si>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</si>
  <si>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</si>
  <si>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</si>
  <si>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</si>
  <si>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</si>
  <si>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</si>
  <si>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</si>
  <si>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</si>
  <si>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</si>
  <si>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</si>
  <si>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</si>
  <si>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</si>
  <si>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</si>
  <si>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</si>
  <si>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</si>
  <si>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</si>
  <si>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</si>
  <si>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</si>
  <si>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</si>
  <si>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</si>
  <si>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</si>
  <si>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</si>
  <si>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</si>
  <si>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</si>
  <si>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</si>
  <si>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</si>
  <si>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</si>
  <si>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</si>
  <si>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</si>
  <si>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</si>
  <si>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</si>
  <si>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</si>
  <si>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</si>
  <si>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</si>
  <si>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</si>
  <si>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</si>
  <si>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</si>
  <si>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</si>
  <si>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</si>
  <si>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</si>
  <si>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</si>
  <si>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</si>
  <si>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</si>
  <si>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</si>
  <si>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</si>
  <si>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</si>
  <si>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</si>
  <si>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</si>
  <si>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</si>
  <si>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</si>
  <si>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</si>
  <si>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</si>
  <si>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</si>
  <si>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</si>
  <si>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</si>
  <si>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</si>
  <si>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</si>
  <si>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</si>
  <si>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</si>
  <si>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</si>
  <si>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</si>
  <si>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</si>
  <si>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</si>
  <si>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</si>
  <si>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</si>
  <si>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</si>
  <si>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</si>
  <si>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</si>
  <si>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</si>
  <si>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</si>
  <si>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</si>
  <si>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</si>
  <si>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</si>
  <si>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</si>
  <si>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</si>
  <si>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</si>
  <si>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</si>
  <si>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</si>
  <si>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</si>
  <si>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</si>
  <si>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</si>
  <si>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</si>
  <si>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</si>
  <si>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</si>
  <si>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</si>
  <si>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</si>
  <si>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</si>
  <si>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</si>
  <si>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</si>
  <si>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</si>
  <si>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</si>
  <si>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</si>
  <si>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</si>
  <si>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</si>
  <si>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</si>
  <si>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</si>
  <si>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</si>
  <si>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</si>
  <si>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</si>
  <si>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</si>
  <si>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</si>
  <si>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</si>
  <si>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</si>
  <si>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</si>
  <si>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</si>
  <si>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</si>
  <si>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</si>
  <si>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</si>
  <si>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</si>
  <si>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</si>
  <si>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</si>
  <si>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</si>
  <si>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</si>
  <si>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</si>
  <si>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</si>
  <si>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</si>
  <si>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</si>
  <si>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</si>
  <si>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</si>
  <si>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</si>
  <si>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</si>
  <si>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</si>
  <si>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</si>
  <si>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</si>
  <si>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</si>
  <si>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</si>
  <si>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</si>
  <si>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</si>
  <si>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</si>
  <si>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</si>
  <si>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</si>
  <si>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</si>
  <si>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</si>
  <si>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</si>
  <si>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</si>
  <si>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</si>
  <si>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</si>
  <si>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</si>
  <si>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</si>
  <si>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</si>
  <si>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</si>
  <si>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</si>
  <si>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</si>
  <si>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</si>
  <si>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</si>
  <si>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</si>
  <si>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</si>
  <si>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</si>
  <si>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</si>
  <si>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</si>
  <si>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</si>
  <si>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</si>
  <si>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</si>
  <si>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</si>
  <si>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</si>
  <si>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</si>
  <si>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</si>
  <si>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</si>
  <si>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</si>
  <si>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</si>
  <si>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</si>
  <si>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</si>
  <si>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</si>
  <si>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</si>
  <si>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</si>
  <si>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</si>
  <si>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</si>
  <si>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</si>
  <si>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</si>
  <si>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</si>
  <si>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</si>
  <si>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</si>
  <si>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</si>
  <si>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</si>
  <si>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</si>
  <si>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</si>
  <si>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</si>
  <si>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</si>
  <si>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</si>
  <si>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</si>
  <si>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</si>
  <si>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</si>
  <si>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</si>
  <si>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</si>
  <si>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</si>
  <si>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</si>
  <si>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</si>
  <si>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</si>
  <si>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</si>
  <si>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</si>
  <si>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</si>
  <si>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</si>
  <si>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</si>
  <si>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</si>
  <si>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</si>
  <si>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</si>
  <si>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</si>
  <si>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</si>
  <si>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</si>
  <si>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</si>
  <si>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</si>
  <si>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</si>
  <si>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</si>
  <si>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</si>
  <si>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</si>
  <si>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</si>
  <si>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</si>
  <si>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</si>
  <si>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</si>
  <si>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</si>
  <si>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</si>
  <si>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</si>
  <si>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</si>
  <si>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</si>
  <si>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</si>
  <si>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</si>
  <si>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</si>
  <si>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</si>
  <si>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</si>
  <si>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</si>
  <si>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</si>
  <si>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</si>
  <si>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</si>
  <si>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</si>
  <si>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</si>
  <si>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</si>
  <si>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</si>
  <si>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</si>
  <si>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</si>
  <si>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</si>
  <si>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</si>
  <si>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</si>
  <si>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</si>
  <si>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</si>
  <si>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</si>
  <si>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</si>
  <si>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</si>
  <si>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</si>
  <si>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</si>
  <si>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</si>
  <si>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</si>
  <si>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</si>
  <si>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</si>
  <si>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</si>
  <si>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</si>
  <si>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</si>
  <si>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</si>
  <si>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</si>
  <si>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</si>
  <si>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</si>
  <si>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</si>
  <si>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</si>
  <si>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</si>
  <si>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</si>
  <si>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</si>
  <si>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</si>
  <si>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</si>
  <si>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</si>
  <si>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</si>
  <si>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</si>
  <si>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</si>
  <si>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</si>
  <si>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</si>
  <si>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</si>
  <si>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</si>
  <si>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</si>
  <si>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</si>
  <si>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</si>
  <si>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</si>
  <si>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</si>
  <si>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</si>
  <si>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</si>
  <si>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</si>
  <si>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</si>
  <si>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</si>
  <si>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</si>
  <si>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</si>
  <si>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</si>
  <si>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</si>
  <si>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</si>
  <si>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</si>
  <si>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</si>
  <si>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</si>
  <si>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</si>
  <si>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</si>
  <si>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</si>
  <si>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</si>
  <si>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</si>
  <si>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</si>
  <si>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</si>
  <si>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</si>
  <si>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</si>
  <si>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</si>
  <si>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</si>
  <si>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</si>
  <si>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</si>
  <si>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</si>
  <si>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</si>
  <si>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</si>
  <si>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</si>
  <si>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</si>
  <si>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</si>
  <si>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</si>
  <si>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</si>
  <si>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</si>
  <si>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</si>
  <si>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</si>
  <si>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</si>
  <si>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</si>
  <si>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</si>
  <si>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</si>
  <si>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</si>
  <si>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</si>
  <si>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</si>
  <si>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</si>
  <si>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</si>
  <si>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</si>
  <si>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</si>
  <si>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</si>
  <si>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</si>
  <si>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</si>
  <si>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</si>
  <si>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</si>
  <si>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</si>
  <si>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</si>
  <si>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</si>
  <si>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</si>
  <si>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</si>
  <si>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</si>
  <si>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</si>
  <si>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</si>
  <si>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</si>
  <si>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</si>
  <si>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</si>
  <si>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</si>
  <si>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</si>
  <si>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</si>
  <si>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</si>
  <si>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</si>
  <si>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</si>
  <si>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</si>
  <si>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</si>
  <si>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</si>
  <si>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</si>
  <si>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</si>
  <si>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</si>
  <si>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</si>
  <si>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</si>
  <si>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</si>
  <si>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</si>
  <si>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</si>
  <si>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</si>
  <si>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</si>
  <si>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</si>
  <si>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</si>
  <si>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</si>
  <si>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</si>
  <si>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</si>
  <si>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</si>
  <si>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</si>
  <si>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</si>
  <si>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</si>
  <si>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</si>
  <si>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</si>
  <si>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</si>
  <si>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</si>
  <si>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</si>
  <si>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</si>
  <si>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</si>
  <si>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</si>
  <si>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</si>
  <si>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</si>
  <si>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</si>
  <si>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</si>
  <si>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</si>
  <si>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</si>
  <si>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</si>
  <si>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</si>
  <si>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</si>
  <si>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</si>
  <si>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</si>
  <si>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</si>
  <si>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</si>
  <si>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</si>
  <si>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</si>
  <si>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</si>
  <si>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</si>
  <si>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</si>
  <si>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</si>
  <si>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</si>
  <si>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</si>
  <si>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</si>
  <si>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</si>
  <si>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</si>
  <si>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</si>
  <si>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</si>
  <si>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</si>
  <si>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</si>
  <si>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</si>
  <si>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</si>
  <si>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</si>
  <si>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</si>
  <si>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</si>
  <si>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</si>
  <si>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</si>
  <si>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</si>
  <si>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</si>
  <si>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</si>
  <si>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</si>
  <si>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</si>
  <si>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</si>
  <si>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</si>
  <si>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</si>
  <si>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</si>
  <si>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</si>
  <si>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</si>
  <si>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</si>
  <si>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</si>
  <si>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</si>
  <si>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</si>
  <si>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</si>
  <si>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</si>
  <si>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</si>
  <si>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</si>
  <si>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</si>
  <si>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</si>
  <si>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</si>
  <si>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</si>
  <si>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</si>
  <si>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</si>
  <si>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</si>
  <si>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</si>
  <si>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</si>
  <si>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</si>
  <si>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</si>
  <si>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</si>
  <si>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</si>
  <si>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</si>
  <si>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</si>
  <si>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</si>
  <si>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</si>
  <si>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</si>
  <si>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</si>
  <si>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</si>
  <si>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</si>
  <si>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</si>
  <si>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</si>
  <si>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</si>
  <si>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</si>
  <si>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</si>
  <si>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</si>
  <si>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</si>
  <si>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</si>
  <si>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</si>
  <si>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</si>
  <si>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</si>
  <si>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</si>
  <si>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</si>
  <si>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</si>
  <si>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</si>
  <si>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</si>
  <si>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</si>
  <si>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</si>
  <si>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</si>
  <si>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</si>
  <si>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</si>
  <si>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</si>
  <si>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</si>
  <si>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</si>
  <si>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</si>
  <si>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</si>
  <si>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</si>
  <si>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</si>
  <si>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</si>
  <si>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</si>
  <si>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</si>
  <si>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</si>
  <si>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</si>
  <si>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</si>
  <si>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</si>
  <si>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</si>
  <si>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</si>
  <si>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</si>
  <si>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</si>
  <si>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</si>
  <si>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</si>
  <si>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</si>
  <si>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</si>
  <si>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</si>
  <si>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</si>
  <si>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</si>
  <si>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</si>
  <si>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</si>
  <si>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</si>
  <si>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</si>
  <si>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</si>
  <si>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</si>
  <si>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</si>
  <si>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</si>
  <si>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</si>
  <si>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</si>
  <si>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</si>
  <si>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</si>
  <si>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</si>
  <si>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</si>
  <si>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</si>
  <si>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</si>
  <si>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</si>
  <si>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</si>
  <si>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</si>
  <si>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</si>
  <si>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</si>
  <si>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</si>
  <si>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</si>
  <si>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</si>
  <si>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</si>
  <si>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</si>
  <si>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</si>
  <si>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</si>
  <si>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</si>
  <si>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</si>
  <si>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</si>
  <si>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</si>
  <si>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</si>
  <si>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</si>
  <si>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</si>
  <si>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</si>
  <si>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</si>
  <si>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</si>
  <si>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</si>
  <si>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</si>
  <si>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</si>
  <si>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</si>
  <si>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</si>
  <si>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</si>
  <si>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</si>
  <si>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</si>
  <si>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</si>
  <si>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</si>
  <si>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</si>
  <si>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</si>
  <si>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</si>
  <si>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</si>
  <si>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</si>
  <si>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</si>
  <si>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</si>
  <si>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</si>
  <si>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</si>
  <si>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</si>
  <si>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</si>
  <si>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</si>
  <si>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</si>
  <si>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</si>
  <si>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</si>
  <si>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</si>
  <si>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</si>
  <si>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</si>
  <si>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</si>
  <si>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</si>
  <si>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</si>
  <si>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</si>
  <si>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</si>
  <si>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</si>
  <si>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</si>
  <si>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</si>
  <si>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</si>
  <si>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</si>
  <si>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</si>
  <si>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</si>
  <si>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</si>
  <si>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</si>
  <si>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</si>
  <si>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</si>
  <si>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</si>
  <si>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</si>
  <si>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</si>
  <si>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</si>
  <si>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</si>
  <si>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</si>
  <si>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</si>
  <si>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</si>
  <si>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</si>
  <si>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</si>
  <si>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</si>
  <si>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</si>
  <si>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</si>
  <si>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</si>
  <si>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</si>
  <si>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</si>
  <si>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</si>
  <si>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</si>
  <si>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</si>
  <si>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</si>
  <si>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</si>
  <si>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</si>
  <si>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</si>
  <si>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</si>
  <si>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</si>
  <si>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</si>
  <si>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</si>
  <si>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</si>
  <si>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</si>
  <si>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</si>
  <si>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</si>
  <si>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</si>
  <si>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</si>
  <si>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</si>
  <si>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</si>
  <si>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</si>
  <si>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</si>
  <si>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</si>
  <si>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</si>
  <si>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</si>
  <si>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</si>
  <si>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</si>
  <si>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</si>
  <si>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</si>
  <si>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</si>
  <si>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</si>
  <si>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</si>
  <si>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</si>
  <si>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</si>
  <si>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</si>
  <si>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</si>
  <si>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</si>
  <si>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</si>
  <si>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</si>
  <si>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</si>
  <si>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</si>
  <si>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</si>
  <si>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</si>
  <si>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</si>
  <si>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</si>
  <si>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</si>
  <si>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</si>
  <si>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</si>
  <si>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</si>
  <si>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</si>
  <si>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</si>
  <si>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</si>
  <si>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</si>
  <si>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</si>
  <si>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</si>
  <si>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</si>
  <si>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</si>
  <si>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</si>
  <si>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</si>
  <si>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</si>
  <si>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</si>
  <si>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</si>
  <si>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</si>
  <si>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</si>
  <si>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</si>
  <si>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</si>
  <si>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</si>
  <si>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</si>
  <si>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</si>
  <si>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</si>
  <si>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</si>
  <si>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</si>
  <si>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</si>
  <si>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</si>
  <si>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</si>
  <si>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</si>
  <si>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</si>
  <si>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</si>
  <si>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</si>
  <si>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</si>
  <si>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</si>
  <si>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</si>
  <si>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</si>
  <si>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</si>
  <si>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</si>
  <si>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</si>
  <si>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</si>
  <si>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</si>
  <si>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</si>
  <si>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</si>
  <si>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</si>
  <si>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</si>
  <si>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</si>
  <si>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</si>
  <si>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</si>
  <si>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</si>
  <si>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</si>
  <si>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</si>
  <si>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</si>
  <si>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</si>
  <si>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</si>
  <si>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</si>
  <si>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</si>
  <si>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</si>
  <si>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</si>
  <si>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</si>
  <si>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</si>
  <si>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</si>
  <si>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</si>
  <si>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</si>
  <si>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</si>
  <si>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</si>
  <si>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</si>
  <si>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</si>
  <si>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</si>
  <si>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</si>
  <si>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</si>
  <si>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</si>
  <si>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</si>
  <si>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</si>
  <si>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</si>
  <si>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</si>
  <si>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</si>
  <si>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</si>
  <si>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</si>
  <si>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</si>
  <si>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</si>
  <si>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</si>
  <si>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</si>
  <si>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</si>
  <si>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</si>
  <si>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</si>
  <si>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</si>
  <si>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</si>
  <si>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</si>
  <si>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</si>
  <si>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</si>
  <si>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</si>
  <si>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</si>
  <si>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</si>
  <si>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</si>
  <si>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</si>
  <si>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</si>
  <si>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</si>
  <si>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</si>
  <si>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</si>
  <si>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</si>
  <si>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</si>
  <si>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</si>
  <si>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</si>
  <si>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</si>
  <si>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</si>
  <si>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</si>
  <si>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</si>
  <si>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</si>
  <si>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</si>
  <si>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</si>
  <si>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</si>
  <si>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</si>
  <si>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</si>
  <si>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</si>
  <si>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</si>
  <si>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</si>
  <si>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</si>
  <si>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</si>
  <si>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</si>
  <si>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</si>
  <si>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</si>
  <si>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</si>
  <si>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</si>
  <si>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</si>
  <si>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</si>
  <si>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</si>
  <si>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</si>
  <si>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</si>
  <si>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</si>
  <si>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</si>
  <si>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</si>
  <si>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</si>
  <si>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</si>
  <si>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</si>
  <si>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</si>
  <si>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</si>
  <si>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</si>
  <si>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</si>
  <si>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</si>
  <si>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</si>
  <si>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</si>
  <si>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</si>
  <si>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</si>
  <si>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</si>
  <si>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</si>
  <si>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</si>
  <si>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</si>
  <si>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</si>
  <si>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</si>
  <si>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</si>
  <si>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</si>
  <si>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</si>
  <si>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</si>
  <si>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</si>
  <si>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</si>
  <si>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</si>
  <si>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</si>
  <si>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</si>
  <si>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</si>
  <si>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</si>
  <si>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</si>
  <si>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</si>
  <si>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</si>
  <si>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</si>
  <si>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</si>
  <si>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</si>
  <si>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</si>
  <si>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</si>
  <si>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</si>
  <si>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</si>
  <si>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</si>
  <si>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</si>
  <si>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</si>
  <si>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</si>
  <si>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</si>
  <si>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</si>
  <si>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</si>
  <si>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</si>
  <si>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</si>
  <si>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</si>
  <si>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</si>
  <si>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</si>
  <si>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</si>
  <si>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</si>
  <si>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</si>
  <si>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</si>
  <si>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</si>
  <si>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</si>
  <si>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</si>
  <si>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</si>
  <si>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</si>
  <si>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</si>
  <si>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</si>
  <si>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</si>
  <si>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</si>
  <si>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</si>
  <si>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</si>
  <si>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</si>
  <si>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</si>
  <si>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</si>
  <si>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</si>
  <si>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</si>
  <si>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</si>
  <si>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</si>
  <si>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</si>
  <si>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</si>
  <si>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</si>
  <si>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</si>
  <si>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</si>
  <si>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</si>
  <si>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</si>
  <si>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</si>
  <si>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</si>
  <si>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</si>
  <si>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</si>
  <si>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</si>
  <si>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</si>
  <si>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</si>
  <si>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</si>
  <si>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</si>
  <si>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</si>
  <si>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</si>
  <si>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</si>
  <si>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</si>
  <si>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</si>
  <si>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</si>
  <si>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</si>
  <si>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</si>
  <si>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</si>
  <si>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</si>
  <si>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</si>
  <si>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</si>
  <si>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</si>
  <si>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</si>
  <si>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</si>
  <si>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</si>
  <si>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</si>
  <si>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</si>
  <si>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</si>
  <si>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</si>
  <si>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</si>
  <si>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</si>
  <si>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</si>
  <si>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</si>
  <si>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</si>
  <si>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</si>
  <si>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</si>
  <si>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</si>
  <si>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</si>
  <si>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</si>
  <si>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</si>
  <si>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</si>
  <si>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</si>
  <si>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</si>
  <si>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</si>
  <si>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</si>
  <si>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</si>
  <si>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</si>
  <si>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</si>
  <si>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</si>
  <si>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</si>
  <si>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</si>
  <si>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</si>
  <si>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</si>
  <si>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</si>
  <si>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</si>
  <si>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</si>
  <si>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</si>
  <si>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</si>
  <si>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</si>
  <si>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</si>
  <si>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</si>
  <si>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</si>
  <si>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</si>
  <si>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</si>
  <si>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</si>
  <si>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</si>
  <si>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</si>
  <si>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</si>
  <si>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</si>
  <si>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</si>
  <si>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</si>
  <si>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</si>
  <si>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</si>
  <si>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</si>
  <si>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</si>
  <si>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</si>
  <si>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</si>
  <si>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</si>
  <si>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</si>
  <si>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</si>
  <si>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</si>
  <si>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</si>
  <si>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</si>
  <si>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</si>
  <si>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</si>
  <si>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</si>
  <si>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</si>
  <si>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</si>
  <si>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</si>
  <si>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</si>
  <si>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</si>
  <si>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</si>
  <si>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</si>
  <si>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</si>
  <si>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</si>
  <si>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</si>
  <si>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</si>
  <si>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</si>
  <si>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</si>
  <si>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</si>
  <si>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</si>
  <si>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</si>
  <si>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</si>
  <si>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</si>
  <si>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</si>
  <si>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</si>
  <si>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</si>
  <si>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</si>
  <si>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</si>
  <si>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</si>
  <si>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</si>
  <si>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</si>
  <si>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</si>
  <si>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</si>
  <si>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</si>
  <si>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</si>
  <si>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</si>
  <si>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</si>
  <si>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</si>
  <si>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</si>
  <si>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</si>
  <si>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</si>
  <si>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</si>
  <si>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</si>
  <si>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</si>
  <si>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</si>
  <si>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</si>
  <si>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</si>
  <si>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</si>
  <si>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</si>
  <si>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</si>
  <si>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</si>
  <si>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</si>
  <si>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</si>
  <si>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</si>
  <si>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</si>
  <si>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</si>
  <si>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</si>
  <si>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</si>
  <si>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</si>
  <si>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</si>
  <si>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</si>
  <si>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</si>
  <si>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</si>
  <si>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</si>
  <si>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</si>
  <si>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</si>
  <si>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</si>
  <si>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</si>
  <si>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</si>
  <si>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</si>
  <si>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</si>
  <si>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</si>
  <si>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</si>
  <si>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</si>
  <si>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</si>
  <si>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</si>
  <si>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</si>
  <si>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</si>
  <si>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</si>
  <si>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</si>
  <si>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</si>
  <si>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</si>
  <si>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</si>
  <si>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</si>
  <si>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</si>
  <si>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</si>
  <si>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</si>
  <si>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</si>
  <si>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</si>
  <si>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</si>
  <si>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</si>
  <si>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</si>
  <si>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</si>
  <si>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</si>
  <si>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</si>
  <si>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</si>
  <si>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</si>
  <si>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</si>
  <si>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</si>
  <si>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</si>
  <si>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</si>
  <si>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</si>
  <si>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</si>
  <si>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</si>
  <si>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</si>
  <si>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</si>
  <si>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</si>
  <si>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</si>
  <si>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</si>
  <si>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</si>
  <si>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</si>
  <si>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</si>
  <si>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</si>
  <si>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</si>
  <si>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</si>
  <si>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</si>
  <si>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</si>
  <si>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</si>
  <si>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</si>
  <si>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</si>
  <si>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</si>
  <si>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</si>
  <si>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</si>
  <si>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</si>
  <si>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</si>
  <si>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</si>
  <si>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</si>
  <si>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</si>
  <si>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</si>
  <si>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</si>
  <si>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</si>
  <si>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</si>
  <si>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</si>
  <si>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</si>
  <si>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</si>
  <si>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</si>
  <si>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</si>
  <si>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</si>
  <si>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</si>
  <si>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</si>
  <si>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</si>
  <si>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</si>
  <si>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</si>
  <si>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</si>
  <si>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</si>
  <si>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</si>
  <si>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</si>
  <si>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</si>
  <si>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</si>
  <si>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</si>
  <si>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</si>
  <si>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</si>
  <si>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</si>
  <si>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</si>
  <si>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</si>
  <si>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</si>
  <si>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</si>
  <si>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</si>
  <si>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</si>
  <si>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</si>
  <si>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</si>
  <si>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</si>
  <si>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</si>
  <si>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</si>
  <si>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</si>
  <si>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</si>
  <si>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</si>
  <si>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</si>
  <si>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</si>
  <si>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</si>
  <si>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</si>
  <si>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</si>
  <si>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</si>
  <si>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</si>
  <si>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</si>
  <si>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</si>
  <si>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</si>
  <si>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</si>
  <si>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</si>
  <si>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</si>
  <si>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</si>
  <si>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</si>
  <si>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</si>
  <si>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</si>
  <si>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</si>
  <si>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</si>
  <si>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</si>
  <si>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</si>
  <si>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</si>
  <si>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</si>
  <si>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</si>
  <si>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</si>
  <si>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</si>
  <si>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</si>
  <si>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</si>
  <si>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</si>
  <si>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</si>
  <si>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</si>
  <si>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</si>
  <si>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</si>
  <si>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</si>
  <si>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</si>
  <si>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</si>
  <si>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</si>
  <si>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</si>
  <si>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</si>
  <si>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</si>
  <si>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</si>
  <si>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</si>
  <si>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</si>
  <si>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</si>
  <si>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</si>
  <si>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</si>
  <si>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</si>
  <si>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</si>
  <si>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</si>
  <si>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</si>
  <si>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</si>
  <si>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</si>
  <si>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</si>
  <si>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</si>
  <si>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</si>
  <si>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</si>
  <si>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</si>
  <si>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</si>
  <si>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</si>
  <si>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</si>
  <si>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</si>
  <si>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</si>
  <si>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</si>
  <si>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</si>
  <si>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</si>
  <si>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</si>
  <si>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</si>
  <si>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</si>
  <si>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</si>
  <si>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</si>
  <si>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</si>
  <si>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</si>
  <si>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</si>
  <si>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</si>
  <si>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</si>
  <si>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</si>
  <si>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</si>
  <si>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</si>
  <si>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</si>
  <si>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</si>
  <si>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</si>
  <si>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</si>
  <si>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</si>
  <si>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</si>
  <si>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</si>
  <si>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</si>
  <si>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</si>
  <si>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</si>
  <si>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</si>
  <si>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</si>
  <si>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</si>
  <si>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</si>
  <si>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</si>
  <si>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</si>
  <si>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</si>
  <si>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</si>
  <si>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</si>
  <si>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</si>
  <si>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</si>
  <si>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</si>
  <si>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</si>
  <si>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</si>
  <si>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</si>
  <si>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</si>
  <si>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</si>
  <si>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</si>
  <si>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</si>
  <si>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</si>
  <si>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</si>
  <si>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</si>
  <si>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</si>
  <si>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</si>
  <si>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</si>
  <si>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</si>
  <si>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</si>
  <si>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</si>
  <si>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</si>
  <si>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</si>
  <si>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</si>
  <si>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</si>
  <si>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</si>
  <si>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</si>
  <si>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</si>
  <si>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</si>
  <si>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</si>
  <si>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</si>
  <si>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</si>
  <si>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</si>
  <si>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</si>
  <si>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</si>
  <si>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</si>
  <si>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</si>
  <si>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</si>
  <si>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</si>
  <si>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</si>
  <si>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</si>
  <si>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</si>
  <si>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</si>
  <si>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</si>
  <si>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</si>
  <si>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</si>
  <si>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</si>
  <si>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</si>
  <si>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</si>
  <si>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</si>
  <si>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</si>
  <si>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</si>
  <si>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</si>
  <si>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</si>
  <si>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</si>
  <si>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</si>
  <si>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</si>
  <si>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</si>
  <si>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</si>
  <si>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</si>
  <si>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</si>
  <si>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</si>
  <si>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</si>
  <si>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</si>
  <si>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</si>
  <si>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</si>
  <si>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</si>
  <si>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</si>
  <si>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</si>
  <si>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</si>
  <si>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</si>
  <si>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</si>
  <si>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</si>
  <si>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</si>
  <si>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</si>
  <si>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</si>
  <si>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</si>
  <si>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</si>
  <si>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</si>
  <si>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</si>
  <si>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</si>
  <si>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</si>
  <si>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</si>
  <si>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</si>
  <si>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</si>
  <si>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</si>
  <si>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</si>
  <si>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</si>
  <si>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</si>
  <si>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</si>
  <si>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</si>
  <si>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</si>
  <si>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</si>
  <si>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</si>
  <si>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</si>
  <si>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</si>
  <si>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</si>
  <si>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</si>
  <si>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</si>
  <si>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</si>
  <si>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</si>
  <si>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</si>
  <si>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</si>
  <si>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</si>
  <si>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</si>
  <si>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</si>
  <si>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</si>
  <si>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</si>
  <si>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</si>
  <si>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</si>
  <si>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</si>
  <si>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</si>
  <si>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</si>
  <si>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</si>
  <si>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</si>
  <si>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</si>
  <si>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</si>
  <si>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</si>
  <si>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</si>
  <si>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</si>
  <si>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</si>
  <si>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</si>
  <si>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</si>
  <si>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</si>
  <si>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</si>
  <si>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</si>
  <si>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</si>
  <si>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</si>
  <si>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</si>
  <si>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</si>
  <si>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</si>
  <si>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</si>
  <si>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</si>
  <si>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</si>
  <si>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</si>
  <si>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</si>
  <si>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</si>
  <si>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</si>
  <si>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</si>
  <si>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</si>
  <si>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</si>
  <si>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</si>
  <si>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</si>
  <si>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</si>
  <si>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</si>
  <si>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</si>
  <si>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</si>
  <si>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</si>
  <si>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</si>
  <si>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</si>
  <si>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</si>
  <si>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</si>
  <si>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</si>
  <si>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</si>
  <si>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</si>
  <si>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</si>
  <si>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</si>
  <si>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</si>
  <si>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</si>
  <si>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</si>
  <si>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</si>
  <si>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</si>
  <si>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</si>
  <si>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</si>
  <si>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</si>
  <si>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</si>
  <si>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</si>
  <si>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</si>
  <si>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</si>
  <si>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</si>
  <si>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</si>
  <si>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</si>
  <si>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</si>
  <si>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</si>
  <si>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</si>
  <si>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</si>
  <si>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</si>
  <si>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</si>
  <si>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</si>
  <si>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</si>
  <si>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</si>
  <si>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</si>
  <si>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</si>
  <si>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</si>
  <si>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</si>
  <si>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</si>
  <si>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</si>
  <si>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</si>
  <si>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</si>
  <si>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</si>
  <si>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</si>
  <si>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</si>
  <si>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</si>
  <si>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</si>
  <si>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</si>
  <si>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</si>
  <si>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</si>
  <si>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</si>
  <si>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</si>
  <si>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</si>
  <si>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</si>
  <si>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</si>
  <si>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</si>
  <si>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</si>
  <si>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</si>
  <si>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</si>
  <si>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</si>
  <si>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</si>
  <si>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</si>
  <si>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</si>
  <si>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</si>
  <si>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</si>
  <si>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</si>
  <si>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</si>
  <si>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</si>
  <si>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</si>
  <si>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</si>
  <si>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</si>
  <si>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</si>
  <si>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</si>
  <si>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</si>
  <si>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</si>
  <si>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</si>
  <si>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</si>
  <si>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</si>
  <si>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</si>
  <si>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</si>
  <si>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</si>
  <si>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</si>
  <si>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</si>
  <si>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</si>
  <si>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</si>
  <si>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</si>
  <si>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</si>
  <si>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</si>
  <si>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</si>
  <si>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</si>
  <si>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</si>
  <si>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</si>
  <si>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</si>
  <si>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</si>
  <si>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</si>
  <si>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</si>
  <si>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</si>
  <si>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</si>
  <si>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</si>
  <si>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</si>
  <si>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</si>
  <si>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</si>
  <si>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</si>
  <si>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</si>
  <si>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</si>
  <si>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</si>
  <si>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</si>
  <si>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</si>
  <si>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</si>
  <si>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</si>
  <si>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</si>
  <si>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</si>
  <si>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</si>
  <si>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</si>
  <si>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</si>
  <si>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</si>
  <si>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</si>
  <si>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</si>
  <si>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</si>
  <si>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</si>
  <si>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</si>
  <si>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</si>
  <si>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</si>
  <si>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</si>
  <si>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</si>
  <si>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</si>
  <si>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</si>
  <si>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</si>
  <si>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</si>
  <si>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</si>
  <si>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</si>
  <si>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</si>
  <si>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</si>
  <si>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</si>
  <si>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</si>
  <si>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</si>
  <si>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</si>
  <si>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</si>
  <si>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</si>
  <si>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</si>
  <si>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</si>
  <si>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</si>
  <si>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</si>
  <si>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</si>
  <si>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</si>
  <si>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</si>
  <si>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</si>
  <si>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</si>
  <si>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</si>
  <si>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</si>
  <si>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</si>
  <si>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</si>
  <si>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</si>
  <si>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</si>
  <si>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</si>
  <si>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</si>
  <si>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</si>
  <si>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</si>
  <si>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</si>
  <si>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</si>
  <si>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</si>
  <si>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</si>
  <si>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</si>
  <si>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</si>
  <si>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</si>
  <si>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</si>
  <si>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</si>
  <si>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</si>
  <si>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</si>
  <si>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</si>
  <si>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</si>
  <si>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</si>
  <si>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</si>
  <si>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</si>
  <si>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</si>
  <si>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</si>
  <si>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</si>
  <si>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</si>
  <si>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</si>
  <si>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</si>
  <si>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</si>
  <si>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</si>
  <si>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</si>
  <si>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</si>
  <si>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</si>
  <si>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</si>
  <si>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</si>
  <si>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</si>
  <si>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</si>
  <si>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</si>
  <si>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</si>
  <si>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</si>
  <si>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</si>
  <si>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</si>
  <si>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</si>
  <si>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</si>
  <si>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</si>
  <si>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</si>
  <si>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</si>
  <si>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</si>
  <si>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</si>
  <si>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</si>
  <si>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</si>
  <si>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</si>
  <si>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</si>
  <si>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</si>
  <si>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</si>
  <si>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</si>
  <si>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</si>
  <si>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</si>
  <si>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</si>
  <si>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</si>
  <si>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</si>
  <si>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</si>
  <si>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</si>
  <si>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</si>
  <si>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</si>
  <si>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</si>
  <si>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</si>
  <si>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</si>
  <si>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</si>
  <si>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</si>
  <si>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</si>
  <si>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</si>
  <si>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</si>
  <si>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</si>
  <si>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</si>
  <si>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</si>
  <si>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</si>
  <si>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</si>
  <si>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</si>
  <si>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</si>
  <si>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</si>
  <si>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</si>
  <si>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</si>
  <si>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</si>
  <si>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</si>
  <si>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</si>
  <si>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</si>
  <si>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</si>
  <si>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</si>
  <si>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</si>
  <si>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</si>
  <si>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</si>
  <si>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</si>
  <si>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</si>
  <si>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</si>
  <si>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</si>
  <si>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</si>
  <si>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</si>
  <si>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</si>
  <si>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</si>
  <si>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</si>
  <si>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</si>
  <si>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</si>
  <si>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</si>
  <si>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</si>
  <si>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</si>
  <si>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</si>
  <si>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</si>
  <si>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</si>
  <si>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</si>
  <si>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</si>
  <si>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</si>
  <si>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</si>
  <si>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</si>
  <si>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</si>
  <si>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</si>
  <si>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</si>
  <si>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</si>
  <si>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</si>
  <si>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</si>
  <si>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</si>
  <si>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</si>
  <si>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</si>
  <si>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</si>
  <si>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</si>
  <si>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</si>
  <si>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</si>
  <si>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</si>
  <si>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</si>
  <si>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</si>
  <si>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</si>
  <si>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</si>
  <si>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</si>
  <si>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</si>
  <si>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</si>
  <si>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</si>
  <si>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</si>
  <si>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</si>
  <si>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</si>
  <si>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</si>
  <si>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</si>
  <si>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</si>
  <si>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</si>
  <si>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</si>
  <si>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</si>
  <si>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</si>
  <si>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</si>
  <si>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</si>
  <si>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</si>
  <si>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</si>
  <si>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</si>
  <si>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</si>
  <si>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</si>
  <si>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</si>
  <si>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</si>
  <si>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</si>
  <si>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</si>
  <si>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</si>
  <si>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</si>
  <si>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</si>
  <si>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</si>
  <si>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</si>
  <si>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</si>
  <si>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</si>
  <si>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</si>
  <si>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</si>
  <si>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</si>
  <si>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</si>
  <si>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</si>
  <si>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</si>
  <si>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</si>
  <si>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</si>
  <si>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</si>
  <si>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</si>
  <si>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</si>
  <si>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</si>
  <si>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</si>
  <si>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</si>
  <si>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</si>
  <si>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</si>
  <si>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</si>
  <si>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</si>
  <si>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</si>
  <si>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</si>
  <si>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</si>
  <si>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</si>
  <si>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</si>
  <si>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</si>
  <si>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</si>
  <si>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</si>
  <si>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</si>
  <si>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</si>
  <si>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</si>
  <si>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</si>
  <si>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</si>
  <si>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</si>
  <si>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</si>
  <si>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</si>
  <si>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</si>
  <si>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</si>
  <si>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</si>
  <si>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</si>
  <si>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</si>
  <si>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</si>
  <si>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</si>
  <si>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</si>
  <si>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</si>
  <si>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</si>
  <si>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</si>
  <si>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</si>
  <si>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</si>
  <si>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</si>
  <si>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</si>
  <si>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</si>
  <si>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</si>
  <si>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</si>
  <si>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</si>
  <si>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</si>
  <si>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</si>
  <si>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</si>
  <si>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</si>
  <si>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</si>
  <si>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</si>
  <si>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</si>
  <si>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</si>
  <si>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</si>
  <si>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</si>
  <si>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</si>
  <si>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</si>
  <si>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</si>
  <si>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</si>
  <si>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</si>
  <si>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</si>
  <si>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</si>
  <si>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</si>
  <si>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</si>
  <si>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</si>
  <si>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</si>
  <si>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</si>
  <si>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</si>
  <si>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</si>
  <si>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</si>
  <si>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</si>
  <si>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</si>
  <si>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</si>
  <si>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</si>
  <si>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</si>
  <si>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</si>
  <si>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</si>
  <si>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</si>
  <si>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</si>
  <si>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</si>
  <si>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</si>
  <si>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</si>
  <si>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</si>
  <si>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</si>
  <si>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</si>
  <si>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</si>
  <si>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</si>
  <si>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</si>
  <si>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</si>
  <si>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</si>
  <si>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</si>
  <si>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</si>
  <si>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</si>
  <si>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</si>
  <si>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</si>
  <si>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</si>
  <si>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</si>
  <si>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</si>
  <si>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</si>
  <si>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</si>
  <si>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</si>
  <si>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</si>
  <si>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</si>
  <si>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</si>
  <si>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</si>
  <si>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</si>
  <si>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</si>
  <si>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</si>
  <si>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</si>
  <si>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</si>
  <si>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</si>
  <si>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</si>
  <si>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</si>
  <si>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</si>
  <si>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</si>
  <si>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</si>
  <si>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</si>
  <si>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</si>
  <si>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</si>
  <si>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</si>
  <si>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</si>
  <si>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</si>
  <si>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</si>
  <si>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</si>
  <si>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</si>
  <si>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</si>
  <si>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</si>
  <si>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</si>
  <si>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</si>
  <si>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</si>
  <si>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</si>
  <si>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</si>
  <si>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</si>
  <si>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</si>
  <si>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</si>
  <si>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</si>
  <si>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</si>
  <si>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</si>
  <si>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</si>
  <si>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</si>
  <si>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</si>
  <si>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</si>
  <si>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</si>
  <si>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</si>
  <si>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</si>
  <si>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</si>
  <si>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</si>
  <si>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</si>
  <si>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</si>
  <si>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</si>
  <si>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</si>
  <si>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</si>
  <si>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</si>
  <si>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</si>
  <si>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</si>
  <si>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</si>
  <si>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</si>
  <si>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</si>
  <si>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</si>
  <si>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</si>
  <si>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</si>
  <si>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</si>
  <si>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</si>
  <si>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</si>
  <si>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</si>
  <si>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</si>
  <si>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</si>
  <si>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</si>
  <si>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</si>
  <si>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</si>
  <si>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</si>
  <si>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</si>
  <si>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</si>
  <si>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</si>
  <si>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</si>
  <si>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</si>
  <si>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</si>
  <si>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</si>
  <si>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</si>
  <si>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</si>
  <si>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</si>
  <si>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</si>
  <si>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</si>
  <si>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</si>
  <si>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</si>
  <si>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</si>
  <si>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</si>
  <si>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</si>
  <si>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</si>
  <si>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</si>
  <si>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</si>
  <si>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</si>
  <si>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</si>
  <si>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</si>
  <si>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</si>
  <si>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</si>
  <si>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</si>
  <si>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</si>
  <si>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</si>
  <si>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</si>
  <si>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</si>
  <si>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</si>
  <si>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</si>
  <si>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</si>
  <si>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</si>
  <si>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</si>
  <si>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</si>
  <si>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</si>
  <si>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</si>
  <si>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</si>
  <si>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</si>
  <si>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</si>
  <si>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</si>
  <si>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</si>
  <si>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</si>
  <si>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</si>
  <si>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</si>
  <si>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</si>
  <si>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</si>
  <si>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</si>
  <si>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</si>
  <si>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</si>
  <si>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</si>
  <si>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</si>
  <si>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</si>
  <si>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</si>
  <si>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</si>
  <si>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</si>
  <si>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</si>
  <si>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</si>
  <si>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</si>
  <si>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</si>
  <si>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</si>
  <si>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</si>
  <si>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</si>
  <si>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</si>
  <si>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</si>
  <si>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</si>
  <si>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</si>
  <si>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</si>
  <si>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</si>
  <si>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</si>
  <si>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</si>
  <si>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</si>
  <si>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</si>
  <si>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</si>
  <si>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</si>
  <si>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</si>
  <si>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</si>
  <si>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</si>
  <si>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</si>
  <si>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</si>
  <si>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</si>
  <si>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</si>
  <si>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</si>
  <si>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</si>
  <si>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</si>
  <si>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</si>
  <si>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</si>
  <si>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</si>
  <si>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</si>
  <si>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</si>
  <si>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</si>
  <si>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</si>
  <si>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</si>
  <si>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</si>
  <si>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</si>
  <si>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</si>
  <si>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</si>
  <si>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</si>
  <si>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</si>
  <si>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</si>
  <si>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</si>
  <si>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</si>
  <si>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</si>
  <si>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</si>
  <si>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</si>
  <si>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</si>
  <si>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</si>
  <si>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</si>
  <si>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</si>
  <si>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</si>
  <si>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</si>
  <si>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</si>
  <si>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</si>
  <si>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</si>
  <si>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</si>
  <si>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</si>
  <si>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</si>
  <si>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</si>
  <si>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</si>
  <si>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</si>
  <si>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</si>
  <si>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</si>
  <si>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</si>
  <si>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</si>
  <si>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</si>
  <si>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</si>
  <si>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</si>
  <si>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</si>
  <si>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</si>
  <si>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</si>
  <si>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</si>
  <si>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</si>
  <si>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</si>
  <si>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</si>
  <si>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</si>
  <si>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</si>
  <si>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</si>
  <si>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</si>
  <si>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</si>
  <si>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</si>
  <si>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</si>
  <si>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</si>
  <si>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</si>
  <si>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</si>
  <si>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</si>
  <si>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</si>
  <si>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</si>
  <si>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</si>
  <si>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</si>
  <si>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</si>
  <si>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</si>
  <si>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</si>
  <si>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</si>
  <si>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</si>
  <si>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</si>
  <si>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</si>
  <si>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</si>
  <si>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</si>
  <si>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</si>
  <si>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</si>
  <si>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</si>
  <si>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</si>
  <si>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</si>
  <si>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</si>
  <si>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</si>
  <si>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</si>
  <si>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</si>
  <si>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</si>
  <si>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</si>
  <si>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</si>
  <si>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</si>
  <si>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</si>
  <si>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</si>
  <si>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</si>
  <si>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</si>
  <si>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</si>
  <si>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</si>
  <si>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</si>
  <si>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</si>
  <si>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</si>
  <si>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</si>
  <si>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</si>
  <si>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</si>
  <si>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</si>
  <si>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</si>
  <si>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</si>
  <si>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</si>
  <si>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</si>
  <si>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</si>
  <si>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</si>
  <si>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</si>
  <si>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</si>
  <si>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</si>
  <si>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</si>
  <si>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</si>
  <si>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</si>
  <si>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</si>
  <si>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</si>
  <si>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</si>
  <si>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</si>
  <si>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</si>
  <si>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</si>
  <si>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</si>
  <si>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</si>
  <si>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</si>
  <si>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</si>
  <si>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</si>
  <si>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</si>
  <si>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</si>
  <si>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</si>
  <si>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</si>
  <si>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</si>
  <si>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</si>
  <si>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</si>
  <si>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</si>
  <si>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</si>
  <si>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</si>
  <si>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</si>
  <si>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</si>
  <si>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</si>
  <si>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</si>
  <si>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</si>
  <si>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</si>
  <si>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</si>
  <si>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</si>
  <si>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</si>
  <si>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</si>
  <si>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</si>
  <si>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</si>
  <si>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</si>
  <si>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</si>
  <si>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</si>
  <si>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</si>
  <si>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</si>
  <si>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</si>
  <si>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</si>
  <si>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</si>
  <si>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</si>
  <si>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</si>
  <si>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</si>
  <si>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</si>
  <si>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</si>
  <si>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</si>
  <si>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</si>
  <si>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</si>
  <si>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</si>
  <si>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</si>
  <si>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</si>
  <si>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</si>
  <si>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</si>
  <si>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</si>
  <si>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</si>
  <si>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</si>
  <si>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</si>
  <si>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</si>
  <si>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</si>
  <si>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</si>
  <si>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</si>
  <si>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</si>
  <si>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</si>
  <si>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</si>
  <si>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</si>
  <si>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</si>
  <si>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</si>
  <si>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</si>
  <si>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</si>
  <si>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</si>
  <si>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</si>
  <si>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</si>
  <si>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</si>
  <si>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</si>
  <si>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</si>
  <si>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</si>
  <si>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</si>
  <si>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</si>
  <si>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</si>
  <si>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</si>
  <si>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</si>
  <si>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</si>
  <si>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</si>
  <si>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</si>
  <si>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</si>
  <si>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</si>
  <si>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</si>
  <si>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</si>
  <si>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</si>
  <si>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</si>
  <si>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</si>
  <si>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</si>
  <si>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</si>
  <si>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</si>
  <si>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</si>
  <si>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</si>
  <si>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</si>
  <si>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</si>
  <si>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</si>
  <si>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</si>
  <si>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</si>
  <si>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</si>
  <si>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</si>
  <si>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</si>
  <si>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</si>
  <si>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</si>
  <si>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</si>
  <si>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</si>
  <si>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</si>
  <si>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</si>
  <si>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</si>
  <si>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</si>
  <si>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</si>
  <si>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</si>
  <si>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</si>
  <si>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</si>
  <si>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</si>
  <si>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</si>
  <si>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</si>
  <si>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</si>
  <si>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</si>
  <si>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</si>
  <si>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</si>
  <si>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</si>
  <si>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</si>
  <si>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</si>
  <si>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</si>
  <si>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</si>
  <si>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</si>
  <si>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</si>
  <si>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</si>
  <si>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</si>
  <si>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</si>
  <si>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</si>
  <si>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</si>
  <si>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</si>
  <si>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</si>
  <si>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</si>
  <si>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</si>
  <si>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</si>
  <si>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</si>
  <si>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</si>
  <si>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</si>
  <si>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</si>
  <si>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</si>
  <si>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</si>
  <si>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</si>
  <si>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</si>
  <si>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</si>
  <si>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</si>
  <si>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</si>
  <si>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</si>
  <si>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</si>
  <si>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</si>
  <si>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</si>
  <si>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</si>
  <si>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</si>
  <si>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</si>
  <si>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</si>
  <si>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</si>
  <si>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</si>
  <si>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</si>
  <si>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</si>
  <si>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</si>
  <si>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</si>
  <si>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</si>
  <si>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</si>
  <si>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</si>
  <si>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</si>
  <si>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</si>
  <si>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</si>
  <si>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</si>
  <si>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</si>
  <si>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</si>
  <si>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</si>
  <si>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</si>
  <si>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</si>
  <si>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</si>
  <si>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</si>
  <si>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</si>
  <si>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</si>
  <si>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</si>
  <si>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</si>
  <si>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</si>
  <si>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</si>
  <si>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</si>
  <si>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</si>
  <si>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</si>
  <si>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</si>
  <si>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</si>
  <si>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</si>
  <si>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</si>
  <si>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</si>
  <si>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</si>
  <si>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</si>
  <si>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</si>
  <si>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</si>
  <si>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</si>
  <si>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</si>
  <si>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</si>
  <si>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</si>
  <si>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</si>
  <si>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</si>
  <si>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</si>
  <si>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</si>
  <si>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</si>
  <si>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</si>
  <si>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</si>
  <si>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</si>
  <si>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</si>
  <si>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</si>
  <si>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</si>
  <si>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</si>
  <si>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</si>
  <si>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</si>
  <si>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</si>
  <si>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</si>
  <si>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</si>
  <si>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</si>
  <si>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</si>
  <si>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</si>
  <si>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</si>
  <si>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</si>
  <si>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</si>
  <si>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</si>
  <si>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</si>
  <si>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</si>
  <si>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</si>
  <si>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</si>
  <si>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</si>
  <si>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</si>
  <si>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</si>
  <si>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</si>
  <si>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</si>
  <si>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</si>
  <si>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</si>
  <si>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</si>
  <si>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</si>
  <si>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</si>
  <si>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</si>
  <si>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</si>
  <si>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</si>
  <si>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</si>
  <si>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</si>
  <si>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</si>
  <si>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</si>
  <si>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</si>
  <si>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</si>
  <si>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</si>
  <si>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</si>
  <si>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</si>
  <si>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</si>
  <si>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</si>
  <si>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</si>
  <si>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</si>
  <si>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</si>
  <si>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</si>
  <si>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</si>
  <si>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</si>
  <si>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</si>
  <si>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</si>
  <si>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</si>
  <si>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</si>
  <si>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</si>
  <si>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</si>
  <si>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</si>
  <si>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</si>
  <si>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</si>
  <si>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</si>
  <si>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</si>
  <si>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</si>
  <si>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</si>
  <si>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</si>
  <si>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</si>
  <si>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</si>
  <si>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</si>
  <si>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</si>
  <si>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</si>
  <si>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</si>
  <si>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</si>
  <si>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</si>
  <si>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</si>
  <si>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</si>
  <si>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</si>
  <si>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</si>
  <si>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</si>
  <si>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</si>
  <si>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</si>
  <si>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</si>
  <si>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</si>
  <si>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</si>
  <si>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</si>
  <si>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</si>
  <si>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</si>
  <si>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</si>
  <si>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</si>
  <si>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</si>
  <si>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</si>
  <si>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</si>
  <si>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</si>
  <si>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</si>
  <si>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</si>
  <si>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</si>
  <si>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</si>
  <si>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</si>
  <si>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</si>
  <si>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</si>
  <si>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</si>
  <si>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</si>
  <si>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</si>
  <si>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</si>
  <si>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</si>
  <si>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</si>
  <si>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</si>
  <si>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</si>
  <si>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</si>
  <si>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</si>
  <si>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</si>
  <si>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</si>
  <si>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</si>
  <si>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</si>
  <si>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</si>
  <si>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</si>
  <si>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</si>
  <si>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</si>
  <si>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</si>
  <si>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</si>
  <si>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</si>
  <si>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</si>
  <si>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</si>
  <si>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</si>
  <si>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</si>
  <si>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</si>
  <si>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</si>
  <si>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</si>
  <si>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</si>
  <si>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</si>
  <si>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</si>
  <si>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</si>
  <si>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</si>
  <si>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</si>
  <si>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</si>
  <si>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</si>
  <si>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</si>
  <si>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</si>
  <si>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</si>
  <si>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</si>
  <si>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</si>
  <si>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</si>
  <si>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</si>
  <si>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</si>
  <si>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</si>
  <si>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</si>
  <si>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</si>
  <si>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</si>
  <si>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</si>
  <si>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</si>
  <si>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</si>
  <si>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</si>
  <si>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</si>
  <si>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</si>
  <si>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</si>
  <si>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</si>
  <si>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</si>
  <si>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</si>
  <si>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</si>
  <si>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</si>
  <si>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</si>
  <si>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</si>
  <si>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</si>
  <si>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</si>
  <si>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</si>
  <si>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</si>
  <si>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</si>
  <si>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</si>
  <si>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</si>
  <si>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</si>
  <si>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</si>
  <si>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</si>
  <si>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</si>
  <si>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</si>
  <si>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</si>
  <si>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</si>
  <si>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</si>
  <si>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</si>
  <si>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</si>
  <si>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</si>
  <si>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</si>
  <si>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</si>
  <si>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</si>
  <si>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</si>
  <si>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</si>
  <si>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</si>
  <si>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</si>
  <si>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</si>
  <si>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</si>
  <si>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</si>
  <si>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</si>
  <si>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</si>
  <si>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</si>
  <si>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</si>
  <si>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</si>
  <si>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</si>
  <si>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</si>
  <si>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</si>
  <si>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</si>
  <si>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</si>
  <si>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</si>
  <si>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</si>
  <si>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</si>
  <si>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</si>
  <si>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</si>
  <si>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</si>
  <si>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</si>
  <si>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</si>
  <si>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</si>
  <si>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</si>
  <si>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</si>
  <si>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</si>
  <si>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</si>
  <si>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</si>
  <si>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</si>
  <si>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</si>
  <si>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</si>
  <si>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</si>
  <si>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</si>
  <si>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</si>
  <si>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</si>
  <si>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</si>
  <si>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</si>
  <si>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</si>
  <si>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</si>
  <si>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</si>
  <si>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</si>
  <si>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</si>
  <si>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</si>
  <si>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</si>
  <si>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</si>
  <si>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</si>
  <si>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</si>
  <si>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</si>
  <si>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</si>
  <si>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</si>
  <si>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</si>
  <si>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</si>
  <si>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</si>
  <si>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</si>
  <si>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</si>
  <si>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</si>
  <si>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</si>
  <si>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</si>
  <si>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</si>
  <si>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</si>
  <si>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</si>
  <si>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</si>
  <si>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</si>
  <si>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</si>
  <si>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</si>
  <si>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</si>
  <si>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</si>
  <si>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</si>
  <si>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</si>
  <si>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</si>
  <si>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</si>
  <si>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</si>
  <si>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</si>
  <si>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</si>
  <si>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</si>
  <si>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</si>
  <si>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</si>
  <si>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</si>
  <si>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</si>
  <si>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</si>
  <si>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</si>
  <si>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</si>
  <si>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</si>
  <si>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</si>
  <si>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</si>
  <si>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</si>
  <si>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</si>
  <si>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</si>
  <si>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</si>
  <si>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</si>
  <si>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</si>
  <si>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</si>
  <si>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</si>
  <si>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</si>
  <si>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</si>
  <si>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</si>
  <si>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</si>
  <si>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</si>
  <si>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</si>
  <si>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</si>
  <si>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</si>
  <si>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</si>
  <si>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</si>
  <si>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</si>
  <si>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</si>
  <si>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</si>
  <si>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</si>
  <si>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</si>
  <si>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</si>
  <si>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</si>
  <si>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</si>
  <si>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</si>
  <si>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</si>
  <si>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</si>
  <si>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</si>
  <si>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</si>
  <si>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</si>
  <si>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</si>
  <si>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</si>
  <si>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</si>
  <si>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</si>
  <si>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</si>
  <si>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</si>
  <si>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</si>
  <si>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</si>
  <si>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</si>
  <si>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</si>
  <si>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</si>
  <si>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</si>
  <si>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</si>
  <si>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</si>
  <si>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</si>
  <si>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</si>
  <si>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</si>
  <si>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</si>
  <si>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</si>
  <si>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</si>
  <si>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</si>
  <si>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</si>
  <si>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</si>
  <si>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</si>
  <si>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</si>
  <si>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</si>
  <si>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</si>
  <si>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</si>
  <si>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</si>
  <si>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</si>
  <si>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</si>
  <si>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</si>
  <si>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</si>
  <si>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</si>
  <si>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</si>
  <si>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</si>
  <si>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</si>
  <si>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</si>
  <si>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</si>
  <si>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</si>
  <si>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</si>
  <si>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</si>
  <si>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</si>
  <si>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</si>
  <si>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</si>
  <si>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</si>
  <si>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</si>
  <si>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</si>
  <si>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</si>
  <si>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</si>
  <si>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</si>
  <si>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</si>
  <si>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</si>
  <si>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</si>
  <si>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</si>
  <si>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</si>
  <si>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</si>
  <si>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</si>
  <si>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</si>
  <si>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</si>
  <si>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</si>
  <si>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</si>
  <si>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</si>
  <si>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</si>
  <si>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</si>
  <si>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</si>
  <si>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</si>
  <si>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</si>
  <si>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</si>
  <si>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</si>
  <si>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</si>
  <si>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</si>
  <si>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</si>
  <si>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</si>
  <si>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</si>
  <si>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</si>
  <si>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</si>
  <si>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</si>
  <si>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</si>
  <si>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</si>
  <si>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</si>
  <si>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</si>
  <si>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</si>
  <si>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</si>
  <si>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</si>
  <si>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</si>
  <si>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</si>
  <si>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</si>
  <si>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</si>
  <si>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</si>
  <si>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</si>
  <si>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</si>
  <si>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</si>
  <si>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</si>
  <si>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</si>
  <si>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</si>
  <si>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</si>
  <si>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</si>
  <si>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</si>
  <si>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</si>
  <si>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</si>
  <si>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</si>
  <si>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</si>
  <si>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</si>
  <si>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</si>
  <si>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</si>
  <si>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</si>
  <si>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</si>
  <si>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</si>
  <si>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</si>
  <si>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</si>
  <si>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</si>
  <si>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</si>
  <si>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</si>
  <si>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</si>
  <si>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</si>
  <si>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</si>
  <si>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</si>
  <si>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</si>
  <si>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</si>
  <si>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</si>
  <si>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</si>
  <si>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</si>
  <si>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</si>
  <si>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</si>
  <si>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</si>
  <si>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</si>
  <si>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</si>
  <si>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</si>
  <si>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</si>
  <si>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</si>
  <si>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</si>
  <si>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</si>
  <si>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</si>
  <si>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</si>
  <si>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</si>
  <si>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</si>
  <si>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</si>
  <si>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</si>
  <si>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</si>
  <si>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</si>
  <si>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</si>
  <si>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</si>
  <si>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</si>
  <si>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</si>
  <si>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</si>
  <si>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</si>
  <si>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</si>
  <si>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</si>
  <si>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</si>
  <si>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</si>
  <si>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</si>
  <si>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</si>
  <si>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</si>
  <si>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</si>
  <si>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</si>
  <si>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</si>
  <si>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</si>
  <si>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</si>
  <si>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</si>
  <si>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</si>
  <si>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</si>
  <si>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</si>
  <si>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</si>
  <si>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</si>
  <si>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</si>
  <si>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</si>
  <si>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</si>
  <si>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</si>
  <si>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</si>
  <si>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</si>
  <si>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</si>
  <si>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</si>
  <si>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</si>
  <si>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</si>
  <si>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</si>
  <si>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</si>
  <si>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</si>
  <si>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</si>
  <si>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</si>
  <si>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</si>
  <si>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</si>
  <si>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</si>
  <si>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</si>
  <si>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</si>
  <si>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</si>
  <si>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</si>
  <si>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</si>
  <si>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</si>
  <si>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</si>
  <si>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</si>
  <si>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</si>
  <si>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</si>
  <si>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</si>
  <si>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</si>
  <si>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</si>
  <si>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</si>
  <si>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</si>
  <si>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</si>
  <si>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</si>
  <si>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</si>
  <si>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</si>
  <si>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</si>
  <si>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</si>
  <si>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</si>
  <si>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</si>
  <si>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</si>
  <si>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</si>
  <si>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</si>
  <si>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</si>
  <si>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</si>
  <si>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</si>
  <si>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</si>
  <si>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</si>
  <si>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</si>
  <si>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</si>
  <si>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</si>
  <si>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</si>
  <si>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</si>
  <si>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</si>
  <si>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</si>
  <si>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</si>
  <si>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</si>
  <si>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</si>
  <si>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</si>
  <si>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</si>
  <si>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</si>
  <si>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</si>
  <si>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</si>
  <si>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</si>
  <si>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</si>
  <si>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</si>
  <si>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</si>
  <si>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</si>
  <si>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</si>
  <si>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</si>
  <si>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</si>
  <si>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</si>
  <si>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</si>
  <si>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</si>
  <si>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</si>
  <si>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</si>
  <si>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</si>
  <si>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</si>
  <si>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</si>
  <si>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</si>
  <si>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</si>
  <si>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</si>
  <si>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</si>
  <si>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</si>
  <si>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</si>
  <si>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</si>
  <si>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</si>
  <si>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</si>
  <si>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</si>
  <si>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</si>
  <si>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</si>
  <si>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</si>
  <si>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</si>
  <si>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</si>
  <si>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</si>
  <si>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</si>
  <si>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</si>
  <si>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</si>
  <si>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</si>
  <si>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</si>
  <si>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</si>
  <si>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</si>
  <si>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</si>
  <si>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</si>
  <si>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</si>
  <si>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</si>
  <si>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</si>
  <si>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</si>
  <si>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</si>
  <si>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</si>
  <si>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</si>
  <si>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</si>
  <si>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</si>
  <si>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</si>
  <si>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</si>
  <si>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</si>
  <si>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</si>
  <si>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</si>
  <si>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</si>
  <si>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</si>
  <si>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</si>
  <si>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</si>
  <si>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</si>
  <si>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</si>
  <si>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</si>
  <si>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</si>
  <si>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</si>
  <si>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</si>
  <si>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</si>
  <si>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</si>
  <si>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</si>
  <si>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</si>
  <si>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</si>
  <si>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</si>
  <si>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</si>
  <si>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</si>
  <si>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</si>
  <si>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</si>
  <si>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</si>
  <si>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</si>
  <si>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</si>
  <si>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</si>
  <si>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</si>
  <si>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</si>
  <si>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</si>
  <si>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</si>
  <si>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</si>
  <si>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</si>
  <si>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</si>
  <si>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</si>
  <si>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</si>
  <si>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</si>
  <si>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</si>
  <si>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</si>
  <si>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</si>
  <si>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</si>
  <si>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</si>
  <si>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</si>
  <si>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</si>
  <si>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</si>
  <si>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</si>
  <si>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</si>
  <si>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</si>
  <si>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</si>
  <si>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</si>
  <si>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</si>
  <si>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</si>
  <si>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</si>
  <si>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</si>
  <si>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</si>
  <si>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</si>
  <si>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</si>
  <si>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</si>
  <si>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</si>
  <si>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</si>
  <si>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</si>
  <si>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</si>
  <si>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</si>
  <si>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</si>
  <si>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</si>
  <si>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</si>
  <si>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</si>
  <si>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</si>
  <si>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</si>
  <si>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</si>
  <si>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</si>
  <si>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</si>
  <si>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</si>
  <si>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</si>
  <si>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</si>
  <si>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</si>
  <si>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</si>
  <si>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</si>
  <si>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</si>
  <si>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</si>
  <si>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</si>
  <si>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</si>
  <si>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</si>
  <si>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</si>
  <si>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</si>
  <si>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</si>
  <si>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</si>
  <si>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</si>
  <si>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</si>
  <si>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</si>
  <si>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</si>
  <si>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</si>
  <si>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</si>
  <si>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</si>
  <si>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</si>
  <si>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</si>
  <si>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</si>
  <si>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</si>
  <si>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</si>
  <si>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</si>
  <si>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</si>
  <si>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</si>
  <si>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</si>
  <si>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</si>
  <si>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</si>
  <si>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</si>
  <si>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</si>
  <si>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</si>
  <si>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</si>
  <si>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</si>
  <si>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</si>
  <si>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</si>
  <si>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</si>
  <si>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</si>
  <si>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</si>
  <si>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</si>
  <si>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</si>
  <si>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</si>
  <si>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</si>
  <si>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</si>
  <si>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</si>
  <si>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</si>
  <si>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</si>
  <si>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</si>
  <si>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</si>
  <si>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</si>
  <si>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</si>
  <si>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</si>
  <si>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</si>
  <si>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</si>
  <si>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</si>
  <si>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</si>
  <si>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</si>
  <si>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</si>
  <si>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</si>
  <si>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</si>
  <si>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</si>
  <si>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</si>
  <si>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</si>
  <si>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</si>
  <si>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</si>
  <si>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</si>
  <si>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</si>
  <si>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</si>
  <si>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</si>
  <si>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</si>
  <si>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</si>
  <si>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</si>
  <si>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</si>
  <si>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</si>
  <si>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</si>
  <si>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</si>
  <si>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</si>
  <si>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</si>
  <si>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</si>
  <si>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</si>
  <si>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</si>
  <si>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</si>
  <si>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</si>
  <si>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</si>
  <si>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</si>
  <si>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</si>
  <si>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</si>
  <si>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</si>
  <si>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</si>
  <si>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</si>
  <si>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</si>
  <si>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</si>
  <si>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</si>
  <si>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</si>
  <si>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</si>
  <si>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</si>
  <si>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</si>
  <si>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</si>
  <si>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</si>
  <si>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</si>
  <si>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</si>
  <si>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</si>
  <si>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</si>
  <si>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</si>
  <si>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</si>
  <si>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</si>
  <si>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</si>
  <si>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</si>
  <si>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</si>
  <si>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</si>
  <si>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</si>
  <si>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</si>
  <si>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</si>
  <si>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</si>
  <si>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</si>
  <si>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</si>
  <si>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</si>
  <si>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</si>
  <si>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</si>
  <si>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</si>
  <si>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</si>
  <si>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</si>
  <si>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</si>
  <si>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</si>
  <si>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</si>
  <si>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</si>
  <si>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</si>
  <si>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</si>
  <si>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</si>
  <si>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</si>
  <si>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</si>
  <si>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</si>
  <si>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</si>
  <si>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</si>
  <si>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</si>
  <si>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</si>
  <si>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</si>
  <si>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</si>
  <si>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</si>
  <si>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</si>
  <si>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</si>
  <si>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</si>
  <si>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</si>
  <si>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</si>
  <si>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</si>
  <si>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</si>
  <si>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</si>
  <si>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</si>
  <si>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</si>
  <si>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</si>
  <si>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</si>
  <si>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</si>
  <si>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</si>
  <si>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</si>
  <si>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</si>
  <si>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</si>
  <si>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</si>
  <si>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</si>
  <si>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</si>
  <si>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</si>
  <si>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</si>
  <si>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</si>
  <si>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</si>
  <si>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</si>
  <si>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</si>
  <si>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</si>
  <si>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</si>
  <si>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</si>
  <si>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</si>
  <si>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</si>
  <si>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</si>
  <si>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</si>
  <si>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</si>
  <si>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</si>
  <si>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</si>
  <si>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</si>
  <si>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</si>
  <si>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</si>
  <si>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</si>
  <si>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</si>
  <si>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</si>
  <si>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</si>
  <si>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</si>
  <si>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</si>
  <si>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</si>
  <si>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</si>
  <si>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</si>
  <si>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</si>
  <si>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</si>
  <si>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</si>
  <si>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</si>
  <si>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</si>
  <si>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</si>
  <si>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</si>
  <si>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</si>
  <si>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</si>
  <si>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</si>
  <si>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</si>
  <si>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</si>
  <si>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</si>
  <si>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</si>
  <si>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</si>
  <si>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</si>
  <si>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</si>
  <si>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</si>
  <si>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</si>
  <si>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</si>
  <si>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</si>
  <si>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</si>
  <si>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</si>
  <si>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</si>
  <si>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</si>
  <si>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</si>
  <si>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</si>
  <si>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</si>
  <si>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</si>
  <si>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</si>
  <si>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</si>
  <si>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</si>
  <si>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</si>
  <si>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</si>
  <si>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</si>
  <si>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</si>
  <si>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</si>
  <si>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</si>
  <si>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</si>
  <si>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</si>
  <si>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</si>
  <si>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</si>
  <si>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</si>
  <si>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</si>
  <si>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</si>
  <si>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</si>
  <si>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</si>
  <si>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</si>
  <si>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</si>
  <si>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</si>
  <si>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</si>
  <si>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</si>
  <si>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</si>
  <si>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</si>
  <si>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</si>
  <si>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</si>
  <si>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</si>
  <si>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</si>
  <si>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</si>
  <si>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</si>
  <si>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</si>
  <si>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</si>
  <si>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</si>
  <si>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</si>
  <si>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</si>
  <si>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</si>
  <si>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</si>
  <si>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</si>
  <si>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</si>
  <si>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</si>
  <si>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</si>
  <si>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</si>
  <si>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</si>
  <si>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</si>
  <si>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</si>
  <si>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</si>
  <si>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</si>
  <si>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</si>
  <si>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</si>
  <si>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</si>
  <si>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</si>
  <si>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</si>
  <si>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</si>
  <si>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</si>
  <si>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</si>
  <si>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</si>
  <si>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</si>
  <si>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</si>
  <si>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</si>
  <si>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</si>
  <si>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</si>
  <si>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</si>
  <si>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</si>
  <si>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</si>
  <si>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</si>
  <si>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</si>
  <si>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</si>
  <si>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</si>
  <si>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</si>
  <si>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</si>
  <si>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</si>
  <si>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</si>
  <si>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</si>
  <si>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</si>
  <si>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</si>
  <si>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</si>
  <si>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</si>
  <si>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</si>
  <si>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</si>
  <si>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</si>
  <si>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</si>
  <si>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</si>
  <si>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</si>
  <si>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</si>
  <si>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</si>
  <si>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</si>
  <si>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</si>
  <si>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</si>
  <si>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</si>
  <si>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</si>
  <si>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</si>
  <si>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</si>
  <si>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</si>
  <si>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</si>
  <si>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</si>
  <si>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</si>
  <si>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</si>
  <si>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</si>
  <si>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</si>
  <si>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</si>
  <si>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</si>
  <si>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</si>
  <si>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</si>
  <si>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</si>
  <si>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</si>
  <si>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</si>
  <si>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</si>
  <si>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</si>
  <si>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</si>
  <si>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</si>
  <si>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</si>
  <si>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</si>
  <si>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</si>
  <si>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</si>
  <si>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</si>
  <si>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</si>
  <si>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</si>
  <si>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</si>
  <si>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</si>
  <si>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</si>
  <si>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</si>
  <si>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</si>
  <si>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</si>
  <si>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</si>
  <si>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</si>
  <si>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</si>
  <si>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</si>
  <si>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</si>
  <si>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</si>
  <si>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</si>
  <si>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</si>
  <si>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</si>
  <si>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</si>
  <si>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</si>
  <si>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</si>
  <si>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</si>
  <si>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</si>
  <si>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</si>
  <si>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</si>
  <si>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</si>
  <si>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</si>
  <si>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</si>
  <si>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</si>
  <si>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</si>
  <si>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</si>
  <si>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</si>
  <si>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</si>
  <si>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</si>
  <si>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</si>
  <si>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</si>
  <si>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</si>
  <si>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</si>
  <si>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</si>
  <si>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</si>
  <si>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</si>
  <si>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</si>
  <si>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</si>
  <si>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</si>
  <si>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</si>
  <si>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</si>
  <si>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</si>
  <si>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</si>
  <si>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</si>
  <si>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</si>
  <si>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</si>
  <si>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</si>
  <si>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</si>
  <si>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</si>
  <si>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</si>
  <si>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</si>
  <si>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</si>
  <si>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</si>
  <si>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</si>
  <si>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</si>
  <si>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</si>
  <si>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</si>
  <si>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</si>
  <si>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</si>
  <si>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</si>
  <si>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</si>
  <si>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</si>
  <si>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</si>
  <si>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</si>
  <si>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</si>
  <si>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</si>
  <si>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</si>
  <si>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</si>
  <si>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</si>
  <si>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</si>
  <si>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</si>
  <si>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</si>
  <si>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</si>
  <si>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</si>
  <si>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</si>
  <si>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</si>
  <si>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</si>
  <si>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</si>
  <si>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</si>
  <si>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</si>
  <si>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</si>
  <si>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</si>
  <si>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</si>
  <si>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</si>
  <si>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</si>
  <si>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</si>
  <si>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</si>
  <si>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</si>
  <si>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</si>
  <si>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</si>
  <si>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</si>
  <si>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</si>
  <si>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</si>
  <si>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</si>
  <si>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</si>
  <si>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</si>
  <si>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</si>
  <si>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</si>
  <si>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</si>
  <si>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</si>
  <si>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</si>
  <si>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</si>
  <si>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</si>
  <si>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</si>
  <si>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</si>
  <si>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</si>
  <si>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</si>
  <si>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</si>
  <si>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</si>
  <si>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</si>
  <si>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</si>
  <si>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</si>
  <si>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</si>
  <si>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</si>
  <si>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</si>
  <si>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</si>
  <si>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</si>
  <si>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</si>
  <si>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</si>
  <si>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</si>
  <si>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</si>
  <si>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</si>
  <si>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</si>
  <si>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</si>
  <si>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</si>
  <si>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</si>
  <si>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</si>
  <si>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</si>
  <si>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</si>
  <si>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</si>
  <si>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</si>
  <si>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</si>
  <si>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</si>
  <si>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</si>
  <si>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</si>
  <si>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</si>
  <si>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</si>
  <si>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</si>
  <si>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</si>
  <si>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</si>
  <si>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</si>
  <si>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</si>
  <si>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</si>
  <si>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</si>
  <si>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</si>
  <si>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</si>
  <si>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</si>
  <si>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</si>
  <si>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</si>
  <si>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</si>
  <si>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</si>
  <si>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</si>
  <si>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</si>
  <si>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</si>
  <si>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</si>
  <si>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</si>
  <si>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</si>
  <si>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</si>
  <si>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</si>
  <si>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</si>
  <si>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</si>
  <si>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</si>
  <si>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</si>
  <si>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</si>
  <si>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</si>
  <si>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</si>
  <si>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</si>
  <si>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</si>
  <si>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</si>
  <si>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</si>
  <si>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</si>
  <si>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</si>
  <si>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</si>
  <si>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</si>
  <si>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</si>
  <si>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</si>
  <si>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</si>
  <si>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</si>
  <si>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</si>
  <si>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</si>
  <si>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</si>
  <si>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</si>
  <si>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</si>
  <si>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</si>
  <si>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</si>
  <si>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</si>
  <si>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</si>
  <si>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</si>
  <si>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</si>
  <si>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</si>
  <si>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</si>
  <si>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</si>
  <si>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</si>
  <si>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</si>
  <si>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</si>
  <si>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</si>
  <si>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</si>
  <si>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</si>
  <si>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</si>
  <si>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</si>
  <si>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</si>
  <si>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</si>
  <si>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</si>
  <si>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</si>
  <si>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</si>
  <si>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</si>
  <si>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</si>
  <si>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</si>
  <si>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</si>
  <si>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</si>
  <si>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</si>
  <si>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</si>
  <si>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</si>
  <si>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</si>
  <si>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</si>
  <si>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</si>
  <si>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</si>
  <si>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</si>
  <si>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</si>
  <si>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</si>
  <si>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</si>
  <si>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</si>
  <si>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</si>
  <si>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</si>
  <si>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</si>
  <si>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</si>
  <si>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</si>
  <si>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</si>
  <si>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</si>
  <si>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</si>
  <si>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</si>
  <si>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</si>
  <si>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</si>
  <si>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</si>
  <si>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</si>
  <si>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</si>
  <si>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</si>
  <si>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</si>
  <si>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</si>
  <si>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</si>
  <si>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</si>
  <si>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</si>
  <si>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</si>
  <si>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</si>
  <si>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</si>
  <si>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</si>
  <si>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</si>
  <si>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</si>
  <si>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</si>
  <si>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</si>
  <si>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</si>
  <si>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</si>
  <si>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</si>
  <si>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</si>
  <si>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</si>
  <si>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</si>
  <si>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</si>
  <si>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</si>
  <si>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</si>
  <si>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</si>
  <si>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</si>
  <si>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</si>
  <si>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</si>
  <si>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</si>
  <si>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</si>
  <si>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</si>
  <si>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</si>
  <si>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</si>
  <si>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</si>
  <si>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</si>
  <si>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</si>
  <si>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</si>
  <si>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</si>
  <si>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</si>
  <si>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</si>
  <si>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</si>
  <si>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</si>
  <si>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</si>
  <si>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</si>
  <si>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</si>
  <si>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</si>
  <si>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</si>
  <si>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</si>
  <si>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</si>
  <si>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</si>
  <si>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</si>
  <si>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</si>
  <si>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</si>
  <si>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</si>
  <si>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</si>
  <si>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</si>
  <si>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</si>
  <si>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</si>
  <si>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</si>
  <si>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</si>
  <si>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</si>
  <si>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</si>
  <si>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</si>
  <si>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</si>
  <si>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</si>
  <si>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</si>
  <si>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</si>
  <si>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</si>
  <si>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</si>
  <si>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</si>
  <si>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</si>
  <si>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</si>
  <si>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</si>
  <si>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</si>
  <si>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</si>
  <si>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</si>
  <si>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</si>
  <si>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</si>
  <si>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</si>
  <si>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</si>
  <si>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</si>
  <si>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</si>
  <si>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</si>
  <si>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</si>
  <si>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</si>
  <si>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</si>
  <si>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</si>
  <si>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</si>
  <si>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</si>
  <si>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</si>
  <si>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</si>
  <si>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</si>
  <si>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</si>
  <si>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</si>
  <si>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</si>
  <si>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</si>
  <si>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</si>
  <si>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</si>
  <si>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</si>
  <si>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</si>
  <si>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</si>
  <si>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</si>
  <si>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</si>
  <si>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</si>
  <si>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</si>
  <si>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</si>
  <si>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</si>
  <si>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</si>
  <si>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</si>
  <si>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</si>
  <si>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</si>
  <si>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</si>
  <si>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</si>
  <si>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</si>
  <si>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</si>
  <si>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</si>
  <si>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</si>
  <si>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</si>
  <si>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</si>
  <si>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</si>
  <si>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</si>
  <si>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</si>
  <si>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</si>
  <si>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</si>
  <si>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</si>
  <si>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</si>
  <si>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</si>
  <si>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</si>
  <si>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</si>
  <si>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</si>
  <si>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</si>
  <si>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</si>
  <si>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</si>
  <si>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</si>
  <si>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</si>
  <si>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</si>
  <si>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</si>
  <si>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</si>
  <si>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</si>
  <si>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</si>
  <si>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</si>
  <si>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</si>
  <si>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</si>
  <si>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</si>
  <si>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</si>
  <si>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</si>
  <si>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</si>
  <si>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</si>
  <si>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</si>
  <si>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</si>
  <si>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</si>
  <si>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</si>
  <si>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</si>
  <si>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</si>
  <si>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</si>
  <si>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</si>
  <si>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</si>
  <si>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</si>
  <si>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</si>
  <si>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</si>
  <si>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</si>
  <si>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</si>
  <si>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</si>
  <si>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</si>
  <si>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</si>
  <si>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</si>
  <si>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</si>
  <si>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</si>
  <si>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</si>
  <si>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</si>
  <si>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</si>
  <si>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</si>
  <si>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</si>
  <si>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</si>
  <si>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</si>
  <si>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</si>
  <si>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</si>
  <si>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</si>
  <si>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</si>
  <si>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</si>
  <si>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</si>
  <si>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</si>
  <si>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</si>
  <si>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</si>
  <si>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</si>
  <si>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</si>
  <si>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</si>
  <si>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</si>
  <si>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</si>
  <si>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</si>
  <si>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</si>
  <si>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</si>
  <si>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</si>
  <si>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</si>
  <si>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</si>
  <si>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</si>
  <si>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</si>
  <si>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</si>
  <si>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</si>
  <si>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</si>
  <si>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</si>
  <si>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</si>
  <si>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</si>
  <si>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</si>
  <si>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</si>
  <si>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</si>
  <si>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</si>
  <si>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</si>
  <si>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</si>
  <si>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</si>
  <si>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</si>
  <si>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</si>
  <si>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</si>
  <si>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</si>
  <si>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</si>
  <si>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</si>
  <si>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</si>
  <si>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</si>
  <si>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</si>
  <si>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</si>
  <si>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</si>
  <si>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</si>
  <si>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</si>
  <si>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</si>
  <si>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</si>
  <si>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</si>
  <si>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</si>
  <si>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</si>
  <si>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</si>
  <si>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</si>
  <si>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</si>
  <si>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</si>
  <si>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</si>
  <si>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</si>
  <si>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</si>
  <si>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</si>
  <si>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</si>
  <si>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</si>
  <si>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</si>
  <si>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</si>
  <si>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</si>
  <si>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</si>
  <si>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</si>
  <si>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</si>
  <si>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</si>
  <si>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</si>
  <si>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</si>
  <si>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</si>
  <si>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</si>
  <si>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</si>
  <si>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</si>
  <si>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</si>
  <si>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</si>
  <si>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</si>
  <si>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</si>
  <si>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</si>
  <si>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</si>
  <si>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</si>
  <si>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</si>
  <si>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</si>
  <si>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</si>
  <si>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</si>
  <si>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</si>
  <si>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</si>
  <si>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</si>
  <si>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</si>
  <si>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</si>
  <si>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</si>
  <si>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</si>
  <si>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</si>
  <si>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</si>
  <si>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</si>
  <si>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</si>
  <si>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</si>
  <si>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</si>
  <si>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</si>
  <si>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</si>
  <si>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</si>
  <si>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</si>
  <si>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</si>
  <si>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</si>
  <si>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</si>
  <si>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</si>
  <si>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</si>
  <si>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</si>
  <si>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</si>
  <si>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</si>
  <si>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</si>
  <si>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</si>
  <si>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</si>
  <si>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</si>
  <si>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</si>
  <si>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</si>
  <si>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</si>
  <si>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</si>
  <si>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</si>
  <si>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</si>
  <si>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</si>
  <si>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</si>
  <si>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</si>
  <si>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</si>
  <si>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</si>
  <si>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</si>
  <si>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</si>
  <si>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</si>
  <si>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</si>
  <si>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</si>
  <si>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</si>
  <si>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</si>
  <si>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</si>
  <si>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</si>
  <si>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</si>
  <si>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</si>
  <si>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</si>
  <si>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</si>
  <si>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</si>
  <si>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</si>
  <si>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</si>
  <si>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</si>
  <si>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</si>
  <si>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</si>
  <si>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</si>
  <si>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</si>
  <si>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</si>
  <si>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</si>
  <si>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</si>
  <si>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</si>
  <si>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</si>
  <si>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</si>
  <si>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</si>
  <si>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</si>
  <si>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</si>
  <si>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</si>
  <si>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</si>
  <si>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</si>
  <si>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</si>
  <si>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</si>
  <si>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</si>
  <si>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</si>
  <si>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</si>
  <si>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</si>
  <si>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</si>
  <si>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</si>
  <si>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</si>
  <si>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</si>
  <si>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</si>
  <si>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</si>
  <si>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</si>
  <si>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</si>
  <si>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</si>
  <si>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</si>
  <si>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</si>
  <si>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</si>
  <si>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</si>
  <si>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</si>
  <si>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</si>
  <si>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</si>
  <si>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</si>
  <si>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</si>
  <si>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</si>
  <si>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</si>
  <si>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</si>
  <si>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</si>
  <si>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</si>
  <si>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</si>
  <si>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</si>
  <si>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</si>
  <si>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</si>
  <si>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</si>
  <si>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</si>
  <si>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</si>
  <si>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</si>
  <si>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</si>
  <si>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</si>
  <si>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</si>
  <si>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</si>
  <si>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</si>
  <si>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</si>
  <si>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</si>
  <si>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</si>
  <si>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</si>
  <si>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</si>
  <si>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</si>
  <si>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</si>
  <si>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</si>
  <si>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</si>
  <si>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</si>
  <si>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</si>
  <si>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</si>
  <si>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</si>
  <si>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</si>
  <si>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</si>
  <si>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</si>
  <si>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</si>
  <si>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</si>
  <si>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</si>
  <si>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</si>
  <si>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</si>
  <si>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</si>
  <si>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</si>
  <si>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</si>
  <si>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</si>
  <si>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</si>
  <si>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</si>
  <si>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</si>
  <si>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</si>
  <si>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</si>
  <si>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</si>
  <si>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</si>
  <si>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</si>
  <si>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</si>
  <si>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</si>
  <si>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</si>
  <si>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</si>
  <si>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</si>
  <si>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</si>
  <si>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</si>
  <si>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</si>
  <si>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</si>
  <si>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</si>
  <si>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</si>
  <si>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</si>
  <si>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</si>
  <si>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</si>
  <si>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</si>
  <si>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</si>
  <si>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</si>
  <si>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</si>
  <si>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</si>
  <si>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</si>
  <si>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</si>
  <si>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</si>
  <si>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</si>
  <si>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</si>
  <si>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</si>
  <si>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</si>
  <si>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</si>
  <si>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</si>
  <si>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</si>
  <si>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</si>
  <si>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</si>
  <si>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</si>
  <si>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</si>
  <si>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</si>
  <si>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</si>
  <si>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</si>
  <si>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</si>
  <si>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</si>
  <si>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</si>
  <si>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</si>
  <si>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</si>
  <si>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</si>
  <si>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</si>
  <si>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</si>
  <si>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</si>
  <si>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</si>
  <si>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</si>
  <si>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</si>
  <si>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</si>
  <si>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</si>
  <si>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</si>
  <si>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</si>
  <si>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</si>
  <si>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</si>
  <si>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</si>
  <si>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</si>
  <si>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</si>
  <si>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</si>
  <si>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</si>
  <si>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</si>
  <si>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</si>
  <si>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</si>
  <si>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</si>
  <si>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</si>
  <si>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</si>
  <si>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</si>
  <si>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</si>
  <si>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</si>
  <si>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</si>
  <si>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</si>
  <si>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</si>
  <si>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</si>
  <si>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</si>
  <si>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</si>
  <si>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</si>
  <si>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</si>
  <si>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</si>
  <si>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</si>
  <si>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</si>
  <si>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</si>
  <si>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</si>
  <si>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</si>
  <si>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</si>
  <si>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</si>
  <si>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</si>
  <si>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</si>
  <si>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</si>
  <si>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</si>
  <si>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</si>
  <si>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</si>
  <si>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</si>
  <si>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</si>
  <si>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</si>
  <si>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</si>
  <si>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</si>
  <si>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</si>
  <si>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</si>
  <si>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</si>
  <si>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</si>
  <si>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</si>
  <si>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</si>
  <si>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</si>
  <si>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</si>
  <si>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</si>
  <si>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</si>
  <si>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</si>
  <si>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</si>
  <si>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</si>
  <si>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</si>
  <si>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</si>
  <si>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</si>
  <si>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</si>
  <si>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</si>
  <si>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</si>
  <si>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</si>
  <si>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</si>
  <si>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</si>
  <si>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</si>
  <si>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</si>
  <si>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</si>
  <si>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</si>
  <si>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</si>
  <si>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</si>
  <si>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</si>
  <si>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</si>
  <si>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</si>
  <si>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</si>
  <si>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</si>
  <si>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</si>
  <si>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</si>
  <si>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</si>
  <si>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</si>
  <si>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</si>
  <si>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</si>
  <si>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</si>
  <si>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</si>
  <si>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</si>
  <si>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</si>
  <si>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</si>
  <si>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</si>
  <si>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</si>
  <si>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</si>
  <si>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</si>
  <si>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</si>
  <si>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</si>
  <si>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</si>
  <si>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</si>
  <si>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</si>
  <si>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</si>
  <si>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</si>
  <si>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</si>
  <si>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</si>
  <si>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</si>
  <si>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</si>
  <si>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</si>
  <si>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</si>
  <si>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</si>
  <si>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</si>
  <si>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</si>
  <si>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</si>
  <si>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</si>
  <si>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</si>
  <si>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</si>
  <si>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</si>
  <si>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</si>
  <si>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</si>
  <si>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</si>
  <si>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</si>
  <si>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</si>
  <si>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</si>
  <si>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</si>
  <si>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</si>
  <si>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</si>
  <si>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</si>
  <si>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</si>
  <si>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</si>
  <si>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</si>
  <si>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</si>
  <si>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</si>
  <si>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</si>
  <si>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</si>
  <si>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</si>
  <si>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</si>
  <si>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</si>
  <si>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</si>
  <si>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</si>
  <si>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</si>
  <si>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</si>
  <si>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</si>
  <si>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</si>
  <si>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</si>
  <si>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</si>
  <si>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</si>
  <si>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</si>
  <si>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</si>
  <si>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</si>
  <si>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</si>
  <si>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</si>
  <si>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</si>
  <si>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</si>
  <si>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</si>
  <si>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</si>
  <si>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</si>
  <si>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</si>
  <si>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</si>
  <si>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</si>
  <si>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</si>
  <si>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</si>
  <si>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</si>
  <si>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</si>
  <si>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</si>
  <si>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</si>
  <si>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</si>
  <si>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</si>
  <si>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</si>
  <si>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</si>
  <si>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</si>
  <si>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</si>
  <si>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</si>
  <si>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</si>
  <si>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</si>
  <si>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</si>
  <si>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</si>
  <si>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</si>
  <si>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</si>
  <si>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</si>
  <si>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</si>
  <si>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</si>
  <si>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</si>
  <si>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</si>
  <si>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</si>
  <si>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</si>
  <si>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</si>
  <si>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</si>
  <si>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</si>
  <si>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</si>
  <si>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</si>
  <si>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</si>
  <si>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</si>
  <si>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</si>
  <si>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</si>
  <si>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</si>
  <si>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</si>
  <si>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</si>
  <si>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</si>
  <si>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</si>
  <si>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</si>
  <si>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</si>
  <si>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</si>
  <si>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</si>
  <si>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</si>
  <si>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</si>
  <si>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</si>
  <si>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</si>
  <si>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</si>
  <si>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</si>
  <si>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</si>
  <si>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</si>
  <si>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</si>
  <si>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</si>
  <si>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</si>
  <si>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</si>
  <si>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</si>
  <si>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</si>
  <si>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</si>
  <si>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</si>
  <si>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</si>
  <si>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</si>
  <si>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</si>
  <si>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</si>
  <si>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</si>
  <si>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</si>
  <si>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</si>
  <si>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</si>
  <si>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</si>
  <si>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</si>
  <si>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</si>
  <si>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</si>
  <si>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</si>
  <si>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</si>
  <si>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</si>
  <si>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</si>
  <si>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</si>
  <si>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</si>
  <si>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</si>
  <si>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</si>
  <si>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</si>
  <si>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</si>
  <si>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</si>
  <si>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</si>
  <si>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</si>
  <si>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</si>
  <si>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</si>
  <si>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</si>
  <si>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</si>
  <si>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</si>
  <si>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</si>
  <si>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</si>
  <si>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</si>
  <si>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</si>
  <si>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</si>
  <si>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</si>
  <si>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</si>
  <si>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</si>
  <si>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</si>
  <si>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</si>
  <si>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</si>
  <si>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</si>
  <si>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</si>
  <si>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</si>
  <si>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</si>
  <si>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</si>
  <si>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</si>
  <si>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</si>
  <si>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</si>
  <si>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</si>
  <si>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</si>
  <si>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</si>
  <si>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</si>
  <si>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</si>
  <si>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</si>
  <si>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</si>
  <si>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</si>
  <si>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</si>
  <si>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</si>
  <si>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</si>
  <si>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</si>
  <si>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</si>
  <si>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</si>
  <si>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</si>
  <si>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</si>
  <si>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</si>
  <si>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</si>
  <si>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</si>
  <si>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</si>
  <si>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</si>
  <si>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</si>
  <si>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</si>
  <si>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</si>
  <si>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</si>
  <si>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</si>
  <si>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</si>
  <si>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</si>
  <si>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</si>
  <si>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</si>
  <si>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</si>
  <si>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</si>
  <si>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</si>
  <si>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</si>
  <si>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</si>
  <si>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</si>
  <si>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</si>
  <si>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</si>
  <si>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</si>
  <si>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</si>
  <si>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</si>
  <si>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</si>
  <si>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</si>
  <si>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</si>
  <si>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</si>
  <si>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</si>
  <si>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</si>
  <si>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</si>
  <si>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</si>
  <si>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</si>
  <si>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</si>
  <si>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</si>
  <si>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</si>
  <si>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</si>
  <si>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</si>
  <si>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</si>
  <si>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</si>
  <si>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</si>
  <si>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</si>
  <si>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</si>
  <si>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</si>
  <si>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</si>
  <si>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</si>
  <si>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</si>
  <si>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</si>
  <si>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</si>
  <si>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</si>
  <si>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</si>
  <si>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</si>
  <si>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</si>
  <si>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</si>
  <si>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</si>
  <si>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</si>
  <si>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</si>
  <si>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</si>
  <si>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</si>
  <si>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</si>
  <si>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</si>
  <si>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</si>
  <si>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</si>
  <si>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</si>
  <si>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</si>
  <si>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</si>
  <si>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</si>
  <si>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</si>
  <si>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</si>
  <si>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</si>
  <si>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</si>
  <si>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</si>
  <si>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</si>
  <si>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</si>
  <si>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</si>
  <si>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</si>
  <si>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</si>
  <si>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</si>
  <si>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</si>
  <si>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</si>
  <si>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</si>
  <si>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</si>
  <si>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</si>
  <si>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</si>
  <si>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</si>
  <si>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</si>
  <si>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</si>
  <si>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</si>
  <si>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</si>
  <si>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</si>
  <si>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</si>
  <si>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</si>
  <si>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</si>
  <si>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</si>
  <si>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</si>
  <si>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</si>
  <si>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</si>
  <si>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</si>
  <si>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</si>
  <si>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</si>
  <si>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</si>
  <si>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</si>
  <si>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</si>
  <si>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</si>
  <si>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</si>
  <si>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</si>
  <si>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</si>
  <si>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</si>
  <si>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</si>
  <si>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</si>
  <si>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</si>
  <si>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</si>
  <si>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</si>
  <si>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</si>
  <si>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</si>
  <si>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</si>
  <si>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</si>
  <si>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</si>
  <si>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</si>
  <si>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</si>
  <si>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</si>
  <si>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</si>
  <si>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</si>
  <si>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</si>
  <si>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</si>
  <si>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</si>
  <si>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</si>
  <si>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</si>
  <si>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</si>
  <si>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</si>
  <si>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</si>
  <si>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</si>
  <si>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</si>
  <si>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</si>
  <si>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</si>
  <si>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</si>
  <si>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</si>
  <si>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</si>
  <si>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</si>
  <si>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</si>
  <si>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</si>
  <si>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</si>
  <si>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</si>
  <si>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</si>
  <si>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</si>
  <si>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</si>
  <si>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</si>
  <si>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</si>
  <si>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</si>
  <si>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</si>
  <si>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</si>
  <si>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</si>
  <si>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</si>
  <si>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</si>
  <si>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</si>
  <si>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</si>
  <si>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</si>
  <si>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</si>
  <si>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</si>
  <si>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</si>
  <si>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</si>
  <si>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</si>
  <si>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</si>
  <si>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</si>
  <si>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</si>
  <si>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</si>
  <si>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</si>
  <si>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</si>
  <si>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</si>
  <si>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</si>
  <si>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</si>
  <si>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</si>
  <si>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</si>
  <si>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</si>
  <si>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</si>
  <si>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</si>
  <si>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</si>
  <si>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</si>
  <si>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</si>
  <si>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</si>
  <si>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</si>
  <si>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</si>
  <si>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</si>
  <si>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</si>
  <si>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</si>
  <si>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</si>
  <si>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</si>
  <si>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</si>
  <si>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</si>
  <si>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</si>
  <si>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</si>
  <si>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</si>
  <si>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</si>
  <si>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</si>
  <si>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</si>
  <si>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</si>
  <si>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</si>
  <si>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</si>
  <si>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</si>
  <si>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</si>
  <si>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</si>
  <si>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</si>
  <si>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</si>
  <si>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</si>
  <si>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</si>
  <si>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</si>
  <si>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</si>
  <si>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</si>
  <si>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</si>
  <si>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</si>
  <si>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</si>
  <si>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</si>
  <si>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</si>
  <si>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</si>
  <si>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</si>
  <si>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</si>
  <si>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</si>
  <si>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</si>
  <si>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</si>
  <si>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</si>
  <si>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</si>
  <si>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</si>
  <si>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</si>
  <si>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</si>
  <si>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</si>
  <si>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</si>
  <si>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</si>
  <si>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</si>
  <si>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</si>
  <si>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</si>
  <si>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</si>
  <si>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</si>
  <si>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</si>
  <si>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</si>
  <si>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</si>
  <si>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</si>
  <si>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</si>
  <si>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</si>
  <si>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</si>
  <si>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</si>
  <si>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</si>
  <si>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</si>
  <si>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</si>
  <si>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</si>
  <si>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</si>
  <si>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</si>
  <si>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</si>
  <si>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</si>
  <si>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</si>
  <si>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</si>
  <si>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</si>
  <si>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</si>
  <si>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</si>
  <si>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</si>
  <si>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</si>
  <si>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</si>
  <si>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</si>
  <si>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</si>
  <si>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</si>
  <si>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</si>
  <si>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</si>
  <si>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</si>
  <si>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</si>
  <si>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</si>
  <si>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</si>
  <si>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</si>
  <si>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</si>
  <si>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</si>
  <si>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</si>
  <si>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</si>
  <si>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</si>
  <si>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</si>
  <si>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</si>
  <si>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</si>
  <si>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</si>
  <si>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</si>
  <si>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</si>
  <si>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</si>
  <si>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</si>
  <si>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</si>
  <si>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</si>
  <si>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</si>
  <si>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</si>
  <si>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</si>
  <si>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</si>
  <si>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</si>
  <si>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</si>
  <si>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</si>
  <si>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</si>
  <si>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</si>
  <si>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</si>
  <si>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</si>
  <si>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</si>
  <si>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</si>
  <si>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</si>
  <si>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</si>
  <si>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</si>
  <si>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</si>
  <si>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</si>
  <si>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</si>
  <si>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</si>
  <si>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</si>
  <si>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</si>
  <si>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</si>
  <si>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</si>
  <si>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</si>
  <si>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</si>
  <si>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</si>
  <si>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</si>
  <si>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</si>
  <si>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</si>
  <si>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</si>
  <si>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</si>
  <si>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</si>
  <si>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</si>
  <si>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</si>
  <si>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</si>
  <si>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</si>
  <si>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</si>
  <si>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</si>
  <si>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</si>
  <si>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</si>
  <si>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</si>
  <si>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</si>
  <si>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</si>
  <si>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</si>
  <si>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</si>
  <si>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</si>
  <si>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</si>
  <si>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</si>
  <si>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</si>
  <si>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</si>
  <si>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</si>
  <si>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</si>
  <si>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</si>
  <si>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</si>
  <si>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</si>
  <si>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</si>
  <si>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</si>
  <si>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</si>
  <si>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</si>
  <si>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</si>
  <si>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</si>
  <si>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</si>
  <si>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</si>
  <si>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</si>
  <si>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</si>
  <si>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</si>
  <si>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</si>
  <si>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</si>
  <si>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</si>
  <si>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</si>
  <si>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</si>
  <si>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</si>
  <si>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</si>
  <si>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</si>
  <si>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</si>
  <si>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</si>
  <si>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</si>
  <si>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</si>
  <si>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</si>
  <si>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</si>
  <si>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</si>
  <si>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</si>
  <si>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</si>
  <si>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</si>
  <si>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</si>
  <si>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</si>
  <si>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</si>
  <si>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</si>
  <si>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</si>
  <si>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</si>
  <si>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</si>
  <si>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</si>
  <si>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</si>
  <si>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</si>
  <si>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</si>
  <si>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</si>
  <si>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</si>
  <si>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</si>
  <si>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</si>
  <si>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</si>
  <si>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</si>
  <si>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</si>
  <si>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</si>
  <si>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</si>
  <si>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</si>
  <si>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</si>
  <si>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</si>
  <si>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</si>
  <si>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</si>
  <si>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</si>
  <si>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</si>
  <si>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</si>
  <si>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</si>
  <si>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</si>
  <si>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</si>
  <si>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</si>
  <si>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</si>
  <si>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</si>
  <si>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</si>
  <si>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</si>
  <si>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</si>
  <si>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</si>
  <si>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</si>
  <si>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</si>
  <si>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</si>
  <si>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</si>
  <si>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</si>
  <si>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</si>
  <si>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</si>
  <si>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</si>
  <si>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</si>
  <si>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</si>
  <si>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</si>
  <si>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</si>
  <si>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</si>
  <si>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</si>
  <si>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</si>
  <si>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</si>
  <si>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</si>
  <si>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</si>
  <si>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</si>
  <si>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</si>
  <si>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</si>
  <si>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</si>
  <si>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</si>
  <si>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</si>
  <si>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</si>
  <si>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</si>
  <si>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</si>
  <si>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</si>
  <si>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</si>
  <si>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</si>
  <si>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</si>
  <si>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</si>
  <si>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</si>
  <si>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</si>
  <si>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</si>
  <si>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</si>
  <si>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</si>
  <si>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</si>
  <si>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</si>
  <si>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</si>
  <si>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</si>
  <si>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</si>
  <si>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</si>
  <si>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</si>
  <si>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</si>
  <si>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</si>
  <si>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</si>
  <si>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</si>
  <si>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</si>
  <si>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</si>
  <si>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</si>
  <si>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</si>
  <si>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</si>
  <si>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</si>
  <si>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</si>
  <si>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</si>
  <si>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</si>
  <si>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</si>
  <si>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</si>
  <si>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</si>
  <si>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</si>
  <si>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</si>
  <si>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</si>
  <si>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</si>
  <si>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</si>
  <si>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</si>
  <si>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</si>
  <si>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</si>
  <si>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</si>
  <si>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</si>
  <si>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</si>
  <si>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</si>
  <si>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</si>
  <si>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</si>
  <si>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</si>
  <si>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</si>
  <si>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</si>
  <si>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</si>
  <si>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</si>
  <si>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</si>
  <si>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</si>
  <si>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</si>
  <si>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</si>
  <si>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</si>
  <si>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</si>
  <si>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</si>
  <si>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</si>
  <si>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</si>
  <si>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</si>
  <si>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</si>
  <si>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</si>
  <si>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</si>
  <si>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</si>
  <si>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</si>
  <si>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</si>
  <si>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</si>
  <si>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</si>
  <si>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</si>
  <si>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</si>
  <si>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</si>
  <si>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</si>
  <si>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</si>
  <si>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</si>
  <si>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</si>
  <si>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</si>
  <si>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</si>
  <si>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</si>
  <si>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</si>
  <si>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</si>
  <si>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</si>
  <si>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</si>
  <si>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</si>
  <si>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</si>
  <si>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</si>
  <si>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</si>
  <si>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</si>
  <si>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</si>
  <si>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</si>
  <si>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</si>
  <si>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</si>
  <si>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</si>
  <si>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</si>
  <si>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</si>
  <si>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</si>
  <si>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</si>
  <si>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</si>
  <si>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</si>
  <si>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</si>
  <si>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</si>
  <si>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</si>
  <si>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</si>
  <si>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</si>
  <si>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</si>
  <si>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</si>
  <si>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</si>
  <si>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</si>
  <si>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</si>
  <si>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</si>
  <si>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</si>
  <si>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</si>
  <si>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</si>
  <si>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</si>
  <si>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</si>
  <si>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</si>
  <si>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</si>
  <si>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</si>
  <si>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</si>
  <si>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</si>
  <si>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</si>
  <si>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</si>
  <si>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</si>
  <si>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</si>
  <si>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</si>
  <si>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</si>
  <si>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</si>
  <si>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</si>
  <si>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</si>
  <si>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</si>
  <si>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</si>
  <si>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</si>
  <si>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</si>
  <si>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</si>
  <si>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</si>
  <si>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</si>
  <si>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</si>
  <si>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</si>
  <si>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</si>
  <si>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</si>
  <si>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</si>
  <si>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</si>
  <si>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</si>
  <si>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</si>
  <si>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</si>
  <si>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</si>
  <si>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</si>
  <si>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</si>
  <si>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</si>
  <si>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</si>
  <si>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</si>
  <si>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</si>
  <si>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</si>
  <si>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</si>
  <si>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</si>
  <si>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</si>
  <si>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</si>
  <si>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</si>
  <si>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</si>
  <si>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</si>
  <si>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</si>
  <si>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</si>
  <si>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</si>
  <si>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</si>
  <si>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</si>
  <si>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</si>
  <si>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</si>
  <si>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</si>
  <si>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</si>
  <si>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</si>
  <si>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</si>
  <si>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</si>
  <si>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</si>
  <si>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</si>
  <si>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</si>
  <si>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</si>
  <si>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</si>
  <si>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</si>
  <si>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</si>
  <si>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</si>
  <si>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</si>
  <si>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</si>
  <si>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</si>
  <si>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</si>
  <si>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</si>
  <si>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</si>
  <si>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</si>
  <si>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</si>
  <si>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</si>
  <si>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</si>
  <si>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</si>
  <si>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</si>
  <si>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</si>
  <si>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</si>
  <si>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</si>
  <si>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</si>
  <si>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</si>
  <si>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</si>
  <si>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</si>
  <si>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</si>
  <si>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</si>
  <si>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</si>
  <si>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</si>
  <si>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</si>
  <si>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</si>
  <si>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</si>
  <si>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</si>
  <si>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</si>
  <si>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</si>
  <si>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</si>
  <si>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</si>
  <si>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</si>
  <si>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</si>
  <si>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</si>
  <si>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</si>
  <si>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</si>
  <si>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</si>
  <si>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</si>
  <si>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</si>
  <si>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</si>
  <si>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</si>
  <si>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</si>
  <si>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</si>
  <si>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</si>
  <si>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</si>
  <si>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</si>
  <si>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</si>
  <si>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</si>
  <si>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</si>
  <si>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</si>
  <si>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</si>
  <si>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</si>
  <si>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</si>
  <si>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</si>
  <si>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</si>
  <si>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</si>
  <si>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</si>
  <si>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</si>
  <si>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</si>
  <si>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</si>
  <si>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</si>
  <si>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</si>
  <si>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</si>
  <si>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</si>
  <si>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</si>
  <si>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</si>
  <si>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</si>
  <si>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</si>
  <si>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</si>
  <si>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</si>
  <si>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</si>
  <si>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</si>
  <si>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</si>
  <si>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</si>
  <si>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</si>
  <si>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</si>
  <si>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</si>
  <si>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</si>
  <si>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</si>
  <si>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</si>
  <si>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</si>
  <si>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</si>
  <si>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</si>
  <si>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</si>
  <si>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</si>
  <si>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</si>
  <si>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</si>
  <si>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</si>
  <si>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</si>
  <si>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</si>
  <si>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</si>
  <si>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</si>
  <si>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</si>
  <si>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</si>
  <si>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</si>
  <si>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</si>
  <si>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</si>
  <si>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</si>
  <si>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</si>
  <si>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</si>
  <si>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</si>
  <si>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</si>
  <si>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</si>
  <si>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</si>
  <si>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</si>
  <si>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</si>
  <si>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</si>
  <si>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</si>
  <si>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</si>
  <si>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</si>
  <si>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</si>
  <si>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</si>
  <si>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</si>
  <si>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</si>
  <si>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</si>
  <si>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</si>
  <si>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</si>
  <si>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</si>
  <si>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</si>
  <si>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</si>
  <si>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</si>
  <si>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</si>
  <si>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</si>
  <si>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</si>
  <si>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</si>
  <si>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</si>
  <si>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</si>
  <si>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</si>
  <si>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</si>
  <si>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</si>
  <si>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</si>
  <si>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</si>
  <si>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</si>
  <si>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</si>
  <si>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</si>
  <si>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</si>
  <si>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</si>
  <si>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</si>
  <si>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</si>
  <si>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</si>
  <si>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</si>
  <si>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</si>
  <si>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</si>
  <si>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</si>
  <si>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</si>
  <si>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</si>
  <si>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</si>
  <si>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</si>
  <si>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</si>
  <si>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</si>
  <si>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</si>
  <si>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</si>
  <si>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</si>
  <si>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</si>
  <si>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</si>
  <si>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</si>
  <si>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</si>
  <si>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</si>
  <si>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</si>
  <si>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</si>
  <si>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</si>
  <si>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</si>
  <si>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</si>
  <si>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</si>
  <si>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</si>
  <si>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</si>
  <si>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</si>
  <si>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</si>
  <si>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</si>
  <si>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</si>
  <si>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</si>
  <si>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</si>
  <si>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</si>
  <si>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</si>
  <si>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</si>
  <si>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</si>
  <si>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</si>
  <si>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</si>
  <si>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</si>
  <si>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</si>
  <si>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</si>
  <si>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</si>
  <si>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</si>
  <si>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</si>
  <si>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</si>
  <si>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</si>
  <si>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</si>
  <si>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</si>
  <si>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</si>
  <si>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</si>
  <si>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</si>
  <si>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</si>
  <si>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</si>
  <si>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</si>
  <si>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</si>
  <si>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</si>
  <si>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</si>
  <si>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</si>
  <si>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</si>
  <si>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</si>
  <si>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</si>
  <si>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</si>
  <si>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</si>
  <si>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</si>
  <si>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</si>
  <si>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</si>
  <si>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</si>
  <si>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</si>
  <si>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</si>
  <si>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</si>
  <si>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</si>
  <si>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</si>
  <si>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</si>
  <si>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</si>
  <si>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</si>
  <si>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</si>
  <si>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</si>
  <si>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</si>
  <si>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</si>
  <si>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</si>
  <si>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</si>
  <si>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</si>
  <si>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</si>
  <si>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</si>
  <si>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</si>
  <si>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</si>
  <si>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</si>
  <si>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</si>
  <si>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</si>
  <si>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</si>
  <si>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</si>
  <si>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</si>
  <si>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</si>
  <si>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</si>
  <si>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</si>
  <si>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</si>
  <si>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</si>
  <si>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</si>
  <si>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</si>
  <si>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</si>
  <si>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</si>
  <si>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</si>
  <si>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</si>
  <si>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</si>
  <si>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</si>
  <si>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</si>
  <si>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</si>
  <si>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</si>
  <si>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</si>
  <si>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</si>
  <si>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</si>
  <si>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</si>
  <si>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</si>
  <si>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</si>
  <si>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</si>
  <si>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</si>
  <si>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</si>
  <si>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</si>
  <si>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</si>
  <si>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</si>
  <si>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</si>
  <si>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</si>
  <si>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</si>
  <si>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</si>
  <si>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</si>
  <si>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</si>
  <si>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</si>
  <si>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</si>
  <si>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</si>
  <si>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</si>
  <si>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</si>
  <si>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</si>
  <si>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</si>
  <si>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</si>
  <si>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</si>
  <si>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</si>
  <si>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</si>
  <si>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</si>
  <si>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</si>
  <si>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</si>
  <si>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</si>
  <si>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</si>
  <si>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</si>
  <si>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</si>
  <si>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</si>
  <si>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</si>
  <si>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</si>
  <si>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</si>
  <si>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</si>
  <si>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</si>
  <si>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</si>
  <si>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</si>
  <si>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</si>
  <si>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</si>
  <si>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</si>
  <si>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</si>
  <si>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</si>
  <si>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</si>
  <si>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</si>
  <si>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</si>
  <si>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</si>
  <si>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</si>
  <si>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</si>
  <si>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</si>
  <si>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</si>
  <si>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</si>
  <si>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</si>
  <si>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</si>
  <si>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</si>
  <si>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</si>
  <si>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</si>
  <si>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</si>
  <si>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</si>
  <si>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</si>
  <si>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</si>
  <si>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</si>
  <si>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</si>
  <si>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</si>
  <si>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</si>
  <si>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</si>
  <si>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</si>
  <si>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</si>
  <si>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</si>
  <si>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</si>
  <si>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</si>
  <si>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</si>
  <si>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</si>
  <si>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</si>
  <si>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</si>
  <si>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</si>
  <si>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</si>
  <si>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</si>
  <si>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</si>
  <si>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</si>
  <si>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</si>
  <si>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</si>
  <si>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</si>
  <si>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</si>
  <si>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</si>
  <si>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</si>
  <si>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</si>
  <si>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</si>
  <si>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</si>
  <si>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</si>
  <si>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</si>
  <si>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</si>
  <si>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</si>
  <si>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</si>
  <si>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</si>
  <si>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</si>
  <si>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</si>
  <si>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</si>
  <si>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</si>
  <si>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</si>
  <si>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</si>
  <si>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</si>
  <si>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</si>
  <si>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</si>
  <si>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</si>
  <si>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</si>
  <si>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</si>
  <si>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</si>
  <si>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</si>
  <si>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</si>
  <si>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</si>
  <si>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</si>
  <si>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</si>
  <si>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</si>
  <si>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</si>
  <si>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</si>
  <si>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</si>
  <si>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</si>
  <si>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</si>
  <si>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</si>
  <si>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</si>
  <si>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</si>
  <si>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</si>
  <si>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</si>
  <si>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</si>
  <si>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</si>
  <si>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</si>
  <si>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</si>
  <si>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</si>
  <si>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</si>
  <si>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</si>
  <si>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</si>
  <si>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</si>
  <si>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</si>
  <si>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</si>
  <si>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</si>
  <si>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</si>
  <si>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</si>
  <si>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</si>
  <si>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</si>
  <si>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</si>
  <si>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</si>
  <si>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</si>
  <si>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</si>
  <si>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</si>
  <si>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</si>
  <si>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</si>
  <si>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</si>
  <si>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</si>
  <si>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</si>
  <si>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</si>
  <si>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</si>
  <si>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</si>
  <si>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</si>
  <si>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</si>
  <si>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</si>
  <si>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</si>
  <si>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</si>
  <si>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</si>
  <si>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</si>
  <si>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</si>
  <si>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</si>
  <si>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</si>
  <si>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</si>
  <si>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</si>
  <si>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</si>
  <si>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</si>
  <si>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</si>
  <si>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</si>
  <si>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</si>
  <si>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</si>
  <si>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</si>
  <si>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</si>
  <si>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</si>
  <si>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</si>
  <si>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</si>
  <si>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</si>
  <si>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</si>
  <si>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</si>
  <si>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</si>
  <si>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</si>
  <si>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</si>
  <si>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</si>
  <si>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</si>
  <si>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</si>
  <si>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</si>
  <si>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</si>
  <si>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</si>
  <si>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</si>
  <si>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</si>
  <si>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</si>
  <si>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</si>
  <si>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</si>
  <si>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</si>
  <si>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</si>
  <si>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</si>
  <si>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</si>
  <si>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</si>
  <si>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</si>
  <si>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</si>
  <si>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</si>
  <si>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</si>
  <si>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</si>
  <si>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</si>
  <si>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</si>
  <si>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</si>
  <si>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</si>
  <si>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</si>
  <si>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</si>
  <si>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</si>
  <si>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</si>
  <si>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</si>
  <si>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</si>
  <si>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</si>
  <si>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</si>
  <si>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</si>
  <si>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</si>
  <si>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</si>
  <si>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</si>
  <si>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</si>
  <si>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</si>
  <si>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</si>
  <si>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</si>
  <si>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</si>
  <si>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</si>
  <si>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</si>
  <si>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</si>
  <si>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</si>
  <si>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</si>
  <si>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</si>
  <si>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</si>
  <si>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</si>
  <si>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</si>
  <si>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</si>
  <si>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</si>
  <si>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</si>
  <si>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</si>
  <si>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</si>
  <si>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</si>
  <si>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</si>
  <si>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</si>
  <si>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</si>
  <si>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</si>
  <si>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</si>
  <si>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</si>
  <si>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</si>
  <si>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</si>
  <si>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</si>
  <si>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</si>
  <si>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</si>
  <si>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</si>
  <si>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</si>
  <si>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</si>
  <si>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</si>
  <si>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</si>
  <si>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</si>
  <si>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</si>
  <si>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</si>
  <si>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</si>
  <si>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</si>
  <si>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</si>
  <si>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</si>
  <si>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</si>
  <si>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</si>
  <si>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</si>
  <si>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</si>
  <si>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</si>
  <si>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</si>
  <si>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</si>
  <si>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</si>
  <si>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</si>
  <si>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</si>
  <si>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</si>
  <si>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</si>
  <si>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</si>
  <si>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</si>
  <si>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</si>
  <si>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</si>
  <si>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</si>
  <si>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</si>
  <si>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</si>
  <si>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</si>
  <si>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</si>
  <si>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</si>
  <si>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</si>
  <si>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</si>
  <si>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</si>
  <si>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</si>
  <si>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</si>
  <si>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</si>
  <si>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</si>
  <si>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</si>
  <si>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</si>
  <si>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</si>
  <si>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</si>
  <si>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</si>
  <si>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</si>
  <si>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</si>
  <si>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</si>
  <si>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</si>
  <si>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</si>
  <si>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</si>
  <si>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</si>
  <si>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</si>
  <si>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</si>
  <si>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</si>
  <si>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</si>
  <si>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</si>
  <si>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</si>
  <si>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</si>
  <si>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</si>
  <si>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</si>
  <si>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</si>
  <si>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</si>
  <si>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</si>
  <si>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</si>
  <si>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</si>
  <si>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</si>
  <si>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</si>
  <si>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</si>
  <si>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</si>
  <si>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</si>
  <si>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</si>
  <si>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</si>
  <si>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</si>
  <si>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</si>
  <si>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</si>
  <si>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</si>
  <si>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</si>
  <si>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</si>
  <si>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</si>
  <si>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</si>
  <si>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</si>
  <si>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</si>
  <si>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</si>
  <si>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</si>
  <si>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</si>
  <si>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</si>
  <si>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</si>
  <si>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</si>
  <si>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</si>
  <si>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</si>
  <si>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</si>
  <si>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</si>
  <si>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</si>
  <si>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</si>
  <si>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</si>
  <si>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</si>
  <si>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</si>
  <si>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</si>
  <si>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</si>
  <si>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</si>
  <si>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</si>
  <si>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</si>
  <si>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</si>
  <si>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</si>
  <si>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</si>
  <si>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</si>
  <si>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</si>
  <si>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</si>
  <si>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</si>
  <si>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</si>
  <si>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</si>
  <si>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</si>
  <si>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</si>
  <si>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</si>
  <si>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</si>
  <si>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</si>
  <si>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</si>
  <si>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</si>
  <si>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</si>
  <si>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</si>
  <si>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</si>
  <si>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</si>
  <si>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</si>
  <si>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</si>
  <si>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</si>
  <si>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</si>
  <si>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</si>
  <si>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</si>
  <si>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</si>
  <si>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</si>
  <si>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</si>
  <si>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</si>
  <si>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</si>
  <si>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</si>
  <si>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</si>
  <si>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</si>
  <si>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</si>
  <si>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</si>
  <si>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</si>
  <si>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</si>
  <si>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</si>
  <si>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</si>
  <si>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</si>
  <si>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</si>
  <si>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</si>
  <si>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</si>
  <si>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</si>
  <si>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</si>
  <si>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</si>
  <si>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</si>
  <si>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</si>
  <si>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</si>
  <si>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</si>
  <si>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</si>
  <si>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</si>
  <si>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</si>
  <si>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</si>
  <si>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</si>
  <si>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</si>
  <si>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</si>
  <si>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</si>
  <si>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</si>
  <si>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</si>
  <si>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</si>
  <si>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</si>
  <si>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</si>
  <si>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</si>
  <si>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</si>
  <si>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</si>
  <si>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</si>
  <si>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</si>
  <si>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</si>
  <si>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</si>
  <si>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</si>
  <si>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</si>
  <si>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</si>
  <si>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</si>
  <si>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</si>
  <si>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</si>
  <si>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</si>
  <si>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</si>
  <si>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</si>
  <si>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</si>
  <si>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</si>
  <si>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</si>
  <si>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</si>
  <si>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</si>
  <si>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</si>
  <si>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</si>
  <si>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</si>
  <si>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</si>
  <si>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</si>
  <si>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</si>
  <si>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</si>
  <si>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</si>
  <si>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</si>
  <si>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</si>
  <si>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</si>
  <si>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</si>
  <si>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</si>
  <si>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</si>
  <si>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</si>
  <si>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</si>
  <si>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</si>
  <si>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</si>
  <si>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</si>
  <si>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</si>
  <si>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</si>
  <si>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</si>
  <si>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</si>
  <si>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</si>
  <si>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</si>
  <si>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</si>
  <si>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</si>
  <si>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</si>
  <si>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</si>
  <si>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</si>
  <si>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</si>
  <si>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</si>
  <si>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</si>
  <si>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</si>
  <si>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</si>
  <si>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</si>
  <si>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</si>
  <si>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</si>
  <si>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</si>
  <si>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</si>
  <si>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</si>
  <si>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</si>
  <si>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</si>
  <si>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</si>
  <si>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</si>
  <si>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</si>
  <si>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</si>
  <si>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</si>
  <si>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</si>
  <si>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</si>
  <si>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</si>
  <si>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</si>
  <si>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</si>
  <si>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</si>
  <si>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</si>
  <si>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</si>
  <si>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</si>
  <si>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</si>
  <si>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</si>
  <si>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</si>
  <si>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</si>
  <si>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</si>
  <si>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</si>
  <si>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</si>
  <si>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</si>
  <si>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</si>
  <si>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</si>
  <si>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</si>
  <si>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</si>
  <si>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</si>
  <si>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</si>
  <si>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</si>
  <si>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</si>
  <si>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</si>
  <si>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</si>
  <si>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</si>
  <si>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</si>
  <si>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</si>
  <si>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</si>
  <si>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</si>
  <si>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</si>
  <si>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</si>
  <si>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</si>
  <si>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</si>
  <si>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</si>
  <si>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</si>
  <si>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</si>
  <si>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</si>
  <si>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</si>
  <si>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</si>
  <si>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</si>
  <si>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</si>
  <si>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</si>
  <si>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</si>
  <si>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</si>
  <si>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</si>
  <si>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</si>
  <si>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</si>
  <si>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</si>
  <si>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</si>
  <si>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</si>
  <si>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</si>
  <si>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</si>
  <si>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</si>
  <si>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</si>
  <si>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</si>
  <si>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</si>
  <si>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</si>
  <si>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</si>
  <si>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</si>
  <si>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</si>
  <si>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</si>
  <si>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</si>
  <si>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</si>
  <si>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</si>
  <si>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</si>
  <si>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</si>
  <si>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</si>
  <si>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</si>
  <si>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</si>
  <si>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</si>
  <si>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</si>
  <si>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</si>
  <si>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</si>
  <si>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</si>
  <si>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</si>
  <si>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</si>
  <si>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</si>
  <si>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</si>
  <si>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</si>
  <si>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</si>
  <si>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</si>
  <si>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</si>
  <si>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</si>
  <si>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</si>
  <si>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</si>
  <si>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</si>
  <si>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</si>
  <si>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</si>
  <si>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</si>
  <si>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</si>
  <si>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</si>
  <si>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</si>
  <si>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</si>
  <si>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</si>
  <si>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</si>
  <si>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</si>
  <si>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</si>
  <si>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</si>
  <si>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</si>
  <si>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</si>
  <si>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</si>
  <si>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</si>
  <si>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</si>
  <si>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</si>
  <si>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</si>
  <si>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</si>
  <si>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</si>
  <si>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</si>
  <si>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</si>
  <si>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</si>
  <si>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</si>
  <si>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</si>
  <si>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</si>
  <si>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</si>
  <si>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</si>
  <si>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</si>
  <si>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</si>
  <si>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</si>
  <si>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</si>
  <si>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</si>
  <si>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</si>
  <si>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</si>
  <si>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</si>
  <si>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</si>
  <si>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</si>
  <si>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</si>
  <si>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</si>
  <si>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</si>
  <si>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</si>
  <si>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</si>
  <si>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</si>
  <si>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</si>
  <si>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</si>
  <si>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</si>
  <si>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</si>
  <si>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</si>
  <si>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</si>
  <si>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</si>
  <si>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</si>
  <si>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</si>
  <si>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</si>
  <si>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</si>
  <si>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</si>
  <si>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</si>
  <si>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</si>
  <si>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</si>
  <si>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</si>
  <si>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</si>
  <si>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</si>
  <si>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</si>
  <si>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</si>
  <si>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</si>
  <si>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</si>
  <si>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</si>
  <si>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</si>
  <si>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</si>
  <si>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</si>
  <si>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</si>
  <si>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</si>
  <si>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</si>
  <si>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</si>
  <si>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</si>
  <si>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</si>
  <si>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</si>
  <si>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</si>
  <si>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</si>
  <si>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</si>
  <si>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</si>
  <si>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</si>
  <si>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</si>
  <si>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</si>
  <si>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</si>
  <si>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</si>
  <si>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</si>
  <si>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</si>
  <si>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EM team moved need 60 min</t>
  </si>
  <si>
    <t>PCM-20251127-00001818</t>
  </si>
  <si>
    <t>major</t>
  </si>
  <si>
    <t>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</si>
</sst>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325.94510509259271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45988.893531018519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45988.893531018519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45988.893531018519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45988.893531018519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45988.893531018519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45988.893531018519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45988.893531018519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45988.893531018519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45988.893531018519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45988.893531018519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45988.893531018519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45988.893531018519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45988.893531018519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45988.893531018519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45988.893531018519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45988.893531018519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45988.893531018519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45988.893531018519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45988.893531018519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45988.893531018519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45988.893531018519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45988.893531018519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45988.893531018519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45988.893531018519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45988.893531018519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45988.893531018519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45988.893531018519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45988.893531018519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45988.893531018519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45988.893531018519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45988.893531018519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45988.893531018519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45988.893531018519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45988.893531018519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45988.893531018519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45988.893531018519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45988.893531018519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45988.893531018519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45988.893531018519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163.89369305555738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4.5061120370373828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0.25272083333402406</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45988.893531018519</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45988.893531018519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45988.893531018519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45988.893531018519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45988.893531018519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45988.893531018519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45988.893531018519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45988.893531018519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45988.893531018519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45988.893531018519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45988.893531018519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45988.893531018519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45988.893531018519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45988.893531018519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45988.893531018519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45988.893531018519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45988.893531018519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45988.893531018519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45988.893531018519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45988.893531018519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45988.893531018519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45988.893531018519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45988.893531018519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45988.893531018519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45988.893531018519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45988.893531018519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45988.893531018519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45988.893531018519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45988.893531018519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45988.893531018519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45988.893531018519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45988.893531018519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45988.893531018519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45988.893531018519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45988.893531018519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45988.893531018519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45988.893531018519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45988.893531018519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45988.893531018519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45988.893531018519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45988.893531018519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45988.893531018519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45988.893531018519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45988.893531018519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45988.893531018519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45988.893531018519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45988.893531018519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45988.893531018519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45988.893531018519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45988.893531018519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45988.893531018519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45988.893531018519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45988.893531018519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45988.893531018519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45988.893531018519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45988.893531018519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45988.893531018519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45988.893531018519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45988.893531018519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45988.893531018519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45988.893531018519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45988.893531018519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45988.893531018519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45988.893531018519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45988.893531018519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45988.893531018519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45988.893531018519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45988.893531018519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45988.893531018519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45988.893531018519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45988.893531018519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45988.893531018519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45988.893531018519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45988.893531018519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45988.893531018519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45988.893531018519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45988.893531018519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45988.893531018519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45988.893531018519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45988.893531018519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45988.893531018519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45988.893531018519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45988.893531018519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45988.893531018519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45988.893531018519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45988.893531018519</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45988.893531018519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45988.893531018519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45988.893531018519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45988.893531018519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45988.893531018519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45988.893531018519</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45988.893531018519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45988.893531018519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45988.893531018519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45988.893531018519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45988.893531018519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45988.893531018519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45988.893531018519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45988.893531018519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45988.893531018519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45988.893531018519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45988.893531018519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45988.893531018519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45988.893531018519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45988.893531018519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45988.893531018519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45988.893531018519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45988.893531018519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45988.893531018519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45988.893531018519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45988.893531018519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45988.893531018519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45988.893531018519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45988.893531018519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45988.893531018519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45988.893531018519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45988.893531018519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45988.893531018519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45988.893531018519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45988.893531018519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45988.893531018519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45988.893531018519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45988.893531018519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45988.893531018519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45988.893531018519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45988.893531018519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45988.893531018519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45988.893531018519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45988.893531018519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45988.893531018519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45988.893531018519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45988.893531018519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45988.893531018519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45988.893531018519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45988.893531018519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45988.893531018519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45988.893531018519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45988.893531018519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45988.893531018519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45988.893531018519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45988.893531018519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45988.893531018519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45988.893531018519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45988.893531018519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45988.893531018519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45988.893531018519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45988.893531018519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45988.893531018519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45988.893531018519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45988.893531018519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45988.893531018519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45988.893531018519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45988.893531018519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45988.893531018519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45988.893531018519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45988.893531018519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45988.893531018519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45988.893531018519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45988.893531018519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45988.893531018519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45988.893531018519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45988.893531018519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45988.893531018519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45988.893531018519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45988.893531018519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45988.893531018519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45988.893531018519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45988.893531018519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45988.893531018519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45988.893531018519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45988.893531018519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45988.893531018519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45988.893531018519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45988.893531018519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45988.893531018519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45988.893531018519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45988.893531018519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45988.893531018519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45988.893531018519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45988.893531018519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45988.893531018519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45988.893531018519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45988.893531018519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45988.893531018519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45988.893531018519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45988.893531018519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45988.893531018519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45988.893531018519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45988.893531018519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45988.893531018519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45988.893531018519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45988.893531018519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45988.893531018519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45988.893531018519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45988.893531018519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45988.893531018519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45988.893531018519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45988.893531018519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45988.893531018519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45988.893531018519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45988.893531018519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45988.893531018519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45988.893531018519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45988.893531018519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45988.893531018519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45988.893531018519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45988.893531018519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45988.893531018519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45988.893531018519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45988.893531018519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45988.893531018519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45988.893531018519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45988.893531018519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45988.893531018519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45988.893531018519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45988.893531018519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45988.893531018519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45988.893531018519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45988.893531018519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45988.893531018519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45988.893531018519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45988.893531018519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45988.893531018519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45988.893531018519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45988.893531018519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45988.893531018519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45988.893531018519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45988.893531018519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45988.893531018519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45988.893531018519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45988.893531018519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45988.893531018519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45988.893531018519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45988.893531018519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45988.893531018519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45988.893531018519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45988.893531018519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45988.893531018519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45988.893531018519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45988.893531018519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45988.893531018519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45988.893531018519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45988.893531018519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45988.893531018519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45988.893531018519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45988.893531018519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45988.893531018519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45988.893531018519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45988.893531018519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45988.893531018519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45988.893531018519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45988.893531018519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45988.893531018519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45988.893531018519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45988.893531018519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45988.893531018519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45988.893531018519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45988.893531018519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45988.893531018519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45988.893531018519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45988.893531018519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45988.893531018519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45988.893531018519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45988.893531018519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45988.893531018519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45988.893531018519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45988.893531018519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45988.893531018519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45988.893531018519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45988.893531018519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45988.893531018519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45988.893531018519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45988.893531018519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45988.893531018519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45988.893531018519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45988.893531018519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45988.893531018519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45988.893531018519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45988.893531018519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45988.893531018519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45988.893531018519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45988.893531018519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45988.893531018519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45988.893531018519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45988.893531018519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45988.893531018519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45988.893531018519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45988.893531018519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45988.893531018519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45988.893531018519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45988.893531018519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45988.893531018519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45988.893531018519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45988.893531018519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45988.893531018519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45988.893531018519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45988.893531018519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45988.893531018519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45988.893531018519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45988.893531018519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45988.893531018519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45988.893531018519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45988.893531018519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45988.893531018519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45988.893531018519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45988.893531018519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45988.893531018519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45988.893531018519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45988.893531018519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45988.893531018519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45988.893531018519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45988.893531018519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45988.893531018519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45988.893531018519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45988.893531018519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45988.893531018519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45988.893531018519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45988.893531018519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45988.893531018519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45988.893531018519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45988.893531018519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45988.893531018519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45988.893531018519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45988.893531018519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45988.893531018519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45988.893531018519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45988.893531018519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45988.893531018519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45988.893531018519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45988.893531018519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45988.893531018519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45988.893531018519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45988.893531018519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45988.893531018519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45988.893531018519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45988.893531018519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45988.893531018519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45988.893531018519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45988.893531018519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45988.893531018519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45988.893531018519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45988.893531018519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45988.893531018519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45988.893531018519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45988.893531018519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45988.893531018519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45988.893531018519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45988.893531018519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45988.893531018519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45988.893531018519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45988.893531018519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45988.893531018519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45988.893531018519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45988.893531018519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45988.893531018519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45988.893531018519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45988.893531018519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45988.893531018519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45988.893531018519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45988.893531018519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45988.893531018519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45988.893531018519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45988.893531018519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45988.893531018519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45988.893531018519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45988.893531018519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45988.893531018519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45988.893531018519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45988.893531018519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45988.893531018519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45988.893531018519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45988.893531018519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45988.893531018519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45988.893531018519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45988.893531018519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45988.893531018519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45988.893531018519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45988.893531018519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45988.893531018519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45988.893531018519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45988.893531018519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45988.893531018519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45988.893531018519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45988.893531018519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45988.893531018519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45988.893531018519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45988.893531018519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45988.893531018519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45988.893531018519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45988.893531018519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45988.893531018519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45988.893531018519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45988.893531018519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45988.893531018519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45988.893531018519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45988.893531018519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45988.893531018519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45988.893531018519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45988.893531018519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45988.893531018519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45988.893531018519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45988.893531018519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45988.893531018519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45988.893531018519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45988.893531018519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45988.893531018519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45988.893531018519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45988.893531018519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45988.893531018519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45988.893531018519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45988.893531018519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45988.893531018519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45988.893531018519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45988.893531018519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45988.893531018519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45988.893531018519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45988.893531018519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45988.893531018519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45988.893531018519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45988.893531018519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45988.893531018519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45988.893531018519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45988.893531018519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45988.893531018519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45988.893531018519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45988.893531018519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45988.893531018519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45988.893531018519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45988.893531018519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45988.893531018519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45988.893531018519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45988.893531018519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45988.893531018519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45988.893531018519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45988.893531018519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45988.893531018519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45988.893531018519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45988.893531018519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45988.893531018519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45988.893531018519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45988.893531018519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45988.893531018519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45988.893531018519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45988.893531018519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45988.893531018519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45988.893531018519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45988.893531018519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45988.893531018519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45988.893531018519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45988.893531018519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45988.893531018519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45988.893531018519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45988.893531018519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45988.893531018519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45988.893531018519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45988.893531018519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45988.893531018519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45988.893531018519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45988.893531018519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45988.893531018519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45988.893531018519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45988.893531018519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45988.893531018519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45988.893531018519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45988.893531018519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45988.893531018519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45988.893531018519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45988.893531018519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45988.893531018519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45988.893531018519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45988.893531018519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45988.893531018519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45988.893531018519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45988.893531018519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45988.893531018519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45988.893531018519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45988.893531018519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45988.893531018519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45988.893531018519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45988.893531018519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45988.893531018519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45988.893531018519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45988.893531018519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45988.893531018519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45988.893531018519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45988.893531018519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45988.893531018519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45988.893531018519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45988.893531018519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45988.893531018519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45988.893531018519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45988.893531018519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45988.893531018519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45988.893531018519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45988.893531018519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45988.893531018519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45988.893531018519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45988.893531018519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45988.893531018519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45988.893531018519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45988.893531018519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45988.893531018519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45988.893531018519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45988.893531018519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45988.893531018519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45988.893531018519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45988.893531018519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45988.893531018519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45988.893531018519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45988.893531018519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45988.893531018519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45988.893531018519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45988.893531018519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45988.893531018519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45988.893531018519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45988.893531018519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45988.893531018519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45988.893531018519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45988.893531018519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45988.893531018519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45988.893531018519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45988.893531018519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45988.893531018519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45988.893531018519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45988.893531018519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45988.893531018519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45988.893531018519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45988.893531018519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45988.893531018519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45988.893531018519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45988.893531018519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45988.893531018519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45988.893531018519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45988.893531018519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45988.893531018519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45988.893531018519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45988.893531018519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45988.893531018519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45988.893531018519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45988.893531018519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45988.893531018519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45988.893531018519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45988.893531018519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45988.893531018519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45988.893531018519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45988.893531018519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45988.893531018519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45988.893531018519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45988.893531018519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45988.893531018519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45988.893531018519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45988.893531018519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45988.893531018519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45988.893531018519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45988.893531018519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45988.893531018519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45988.893531018519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45988.893531018519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45988.893531018519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45988.893531018519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45988.893531018519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45988.893531018519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45988.893531018519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45988.893531018519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45988.893531018519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45988.893531018519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45988.893531018519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45988.893531018519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45988.893531018519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45988.893531018519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45988.893531018519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45988.893531018519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45988.893531018519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45988.893531018519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45988.893531018519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45988.893531018519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45988.893531018519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45988.893531018519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45988.893531018519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45988.893531018519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45988.893531018519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45988.893531018519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45988.893531018519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45988.893531018519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45988.893531018519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45988.893531018519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45988.893531018519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45988.893531018519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45988.893531018519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45988.893531018519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45988.893531018519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45988.893531018519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45988.893531018519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45988.893531018519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45988.893531018519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45988.893531018519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45988.893531018519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45988.893531018519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45988.893531018519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45988.893531018519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45988.893531018519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45988.893531018519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45988.893531018519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45988.893531018519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45988.893531018519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45988.893531018519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45988.893531018519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45988.893531018519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45988.893531018519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45988.893531018519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45988.893531018519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45988.893531018519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45988.893531018519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45988.893531018519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45988.893531018519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45988.893531018519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45988.893531018519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45988.893531018519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45988.893531018519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45988.893531018519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45988.893531018519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45988.893531018519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45988.893531018519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45988.893531018519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45988.893531018519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45988.893531018519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45988.893531018519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45988.893531018519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45988.893531018519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45988.893531018519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45988.893531018519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45988.893531018519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45988.893531018519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45988.893531018519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45988.893531018519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45988.893531018519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45988.893531018519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45988.893531018519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45988.893531018519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45988.893531018519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45988.893531018519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45988.893531018519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45988.893531018519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45988.893531018519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45988.893531018519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45988.893531018519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45988.893531018519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45988.893531018519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45988.893531018519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45988.893531018519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45988.893531018519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45988.893531018519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45988.893531018519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45988.893531018519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45988.893531018519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45988.893531018519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45988.893531018519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45988.893531018519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45988.893531018519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45988.893531018519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45988.893531018519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45988.893531018519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45988.893531018519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45988.893531018519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45988.893531018519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45988.893531018519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45988.893531018519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45988.893531018519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45988.893531018519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45988.893531018519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45988.893531018519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45988.893531018519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45988.893531018519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45988.893531018519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45988.893531018519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45988.893531018519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45988.893531018519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45988.893531018519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45988.893531018519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45988.893531018519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45988.893531018519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45988.893531018519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45988.893531018519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45988.893531018519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45988.893531018519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45988.893531018519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45988.893531018519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45988.893531018519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45988.893531018519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45988.893531018519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45988.893531018519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45988.893531018519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45988.893531018519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45988.893531018519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45988.893531018519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45988.893531018519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45988.893531018519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45988.893531018519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45988.893531018519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45988.893531018519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45988.893531018519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45988.893531018519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45988.893531018519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45988.893531018519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45988.893531018519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45988.893531018519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45988.893531018519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45988.893531018519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45988.893531018519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45988.893531018519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45988.893531018519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45988.893531018519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45988.893531018519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45988.893531018519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45988.893531018519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45988.893531018519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45988.893531018519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45988.893531018519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45988.893531018519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45988.893531018519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45988.893531018519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45988.893531018519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45988.893531018519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45988.893531018519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45988.893531018519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45988.893531018519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45988.893531018519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45988.893531018519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45988.893531018519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45988.893531018519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45988.893531018519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45988.893531018519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45988.893531018519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45988.893531018519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45988.893531018519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45988.893531018519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45988.893531018519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45988.893531018519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45988.893531018519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45988.893531018519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45988.893531018519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45988.893531018519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45988.893531018519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45988.893531018519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45988.893531018519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45988.893531018519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45988.893531018519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45988.893531018519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45988.893531018519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45988.893531018519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45988.893531018519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45988.893531018519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45988.893531018519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45988.893531018519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45988.893531018519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45988.893531018519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45988.893531018519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45988.893531018519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45988.893531018519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45988.893531018519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45988.893531018519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45988.893531018519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45988.893531018519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45988.893531018519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45988.893531018519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45988.893531018519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45988.893531018519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45988.893531018519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45988.893531018519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45988.893531018519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45988.893531018519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45988.893531018519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45988.893531018519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45988.893531018519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45988.893531018519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45988.893531018519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45988.893531018519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45988.893531018519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45988.893531018519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45988.893531018519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45988.893531018519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45988.893531018519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45988.893531018519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45988.893531018519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45988.893531018519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45988.893531018519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45988.893531018519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45988.893531018519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45988.893531018519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45988.893531018519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45988.893531018519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45988.893531018519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45988.893531018519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45988.893531018519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45988.893531018519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45988.893531018519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45988.893531018519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45988.893531018519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45988.893531018519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45988.893531018519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45988.893531018519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45988.893531018519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45988.893531018519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45988.893531018519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45988.893531018519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45988.893531018519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45988.893531018519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45988.893531018519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45988.893531018519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45988.893531018519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45988.893531018519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45988.893531018519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45988.893531018519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45988.893531018519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45988.893531018519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45988.893531018519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45988.893531018519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45988.893531018519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45988.893531018519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45988.893531018519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45988.893531018519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45988.893531018519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45988.893531018519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45988.893531018519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45988.893531018519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45988.893531018519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45988.893531018519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45988.893531018519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45988.893531018519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45988.893531018519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45988.893531018519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45988.893531018519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45988.893531018519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45988.893531018519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45988.893531018519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45988.893531018519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45988.893531018519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45988.893531018519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45988.893531018519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45988.893531018519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45988.893531018519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45988.893531018519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45988.893531018519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45988.893531018519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45988.893531018519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45988.893531018519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45988.893531018519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45988.893531018519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45988.893531018519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45988.893531018519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45988.893531018519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45988.893531018519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45988.893531018519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45988.893531018519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45988.893531018519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45988.893531018519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45988.893531018519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45988.893531018519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45988.893531018519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45988.893531018519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45988.893531018519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45988.893531018519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45988.893531018519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45988.893531018519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45988.893531018519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45988.893531018519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45988.893531018519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45988.893531018519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45988.893531018519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45988.893531018519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45988.893531018519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45988.893531018519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45988.893531018519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45988.893531018519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45988.893531018519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45988.893531018519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45988.893531018519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45988.893531018519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45988.893531018519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45988.893531018519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45988.893531018519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45988.893531018519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45988.893531018519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45988.893531018519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45988.893531018519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45988.893531018519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45988.893531018519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45988.893531018519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45988.893531018519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45988.893531018519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45988.893531018519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45988.893531018519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45988.893531018519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45988.893531018519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45988.893531018519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45988.893531018519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45988.893531018519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45988.893531018519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45988.893531018519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45988.893531018519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45988.893531018519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45988.893531018519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45988.893531018519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45988.893531018519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45988.893531018519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45988.893531018519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45988.893531018519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45988.893531018519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45988.893531018519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45988.893531018519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45988.893531018519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45988.893531018519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45988.893531018519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45988.893531018519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45988.893531018519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45988.893531018519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45988.893531018519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45988.893531018519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45988.893531018519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45988.893531018519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45988.893531018519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45988.893531018519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45988.893531018519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45988.893531018519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45988.893531018519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45988.893531018519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45988.893531018519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45988.893531018519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45988.893531018519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45988.893531018519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45988.893531018519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45988.893531018519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45988.893531018519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45988.893531018519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45988.893531018519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45988.893531018519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45988.893531018519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45988.893531018519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45988.893531018519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45988.893531018519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45988.893531018519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45988.893531018519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45988.893531018519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45988.893531018519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45988.893531018519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45988.893531018519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45988.893531018519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45988.893531018519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45988.893531018519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45988.893531018519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45988.893531018519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45988.893531018519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45988.893531018519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45988.893531018519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45988.893531018519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45988.893531018519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45988.893531018519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45988.893531018519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45988.893531018519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45988.893531018519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45988.893531018519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45988.893531018519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45988.893531018519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45988.893531018519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45988.893531018519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45988.893531018519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45988.893531018519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45988.893531018519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45988.893531018519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45988.893531018519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45988.893531018519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45988.893531018519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45988.893531018519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45988.893531018519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45988.893531018519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45988.893531018519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45988.893531018519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45988.893531018519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45988.893531018519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45988.893531018519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45988.893531018519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45988.893531018519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45988.893531018519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45988.893531018519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45988.893531018519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45988.893531018519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45988.893531018519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45988.893531018519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45988.893531018519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45988.893531018519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45988.893531018519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45988.893531018519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45988.893531018519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45988.893531018519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45988.893531018519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45988.893531018519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45988.893531018519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45988.893531018519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45988.893531018519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45988.893531018519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45988.893531018519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45988.893531018519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45988.893531018519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45988.893531018519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45988.893531018519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45988.893531018519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45988.893531018519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45988.893531018519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45988.893531018519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45988.893531018519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45988.893531018519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45988.893531018519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45988.893531018519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45988.893531018519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45988.893531018519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45988.893531018519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45988.893531018519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45988.893531018519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45988.893531018519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45988.893531018519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45988.893531018519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45988.893531018519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45988.893531018519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45988.893531018519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45988.893531018519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45988.893531018519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45988.893531018519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45988.893531018519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45988.893531018519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45988.893531018519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45988.893531018519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45988.893531018519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45988.893531018519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45988.893531018519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45988.893531018519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45988.893531018519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285.41281342592265</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45988.893531018519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45988.893531018519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45988.893531018519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45988.893531018519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45988.893531018519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45988.893531018519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45988.893531018519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45988.893531018519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45988.893531018519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45988.893531018519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45988.893531018519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45988.893531018519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45988.893531018519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45988.893531018519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45988.893531018519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45988.893531018519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45988.893531018519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45988.893531018519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45988.893531018519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45988.893531018519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45988.893531018519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45988.893531018519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45988.893531018519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45988.893531018519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45988.893531018519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45988.893531018519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45988.893531018519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45988.893531018519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45988.893531018519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45988.893531018519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45988.893531018519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45988.893531018519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45988.893531018519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45988.893531018519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45988.893531018519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45988.893531018519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45988.893531018519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45988.893531018519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45988.893531018519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45988.893531018519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45988.893531018519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45988.893531018519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45988.893531018519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45988.893531018519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45988.893531018519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45988.893531018519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45988.893531018519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45988.893531018519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45988.893531018519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45988.893531018519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45988.893531018519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45988.893531018519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45988.893531018519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45988.893531018519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45988.893531018519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45988.893531018519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45988.893531018519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45988.893531018519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45988.893531018519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45988.893531018519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45988.893531018519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45988.893531018519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45988.893531018519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45988.893531018519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45988.893531018519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45988.893531018519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45988.893531018519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45988.893531018519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45988.893531018519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45988.893531018519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45988.893531018519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45988.893531018519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45988.893531018519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45988.893531018519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45988.893531018519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45988.893531018519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45988.893531018519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45988.893531018519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45988.893531018519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45988.893531018519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45988.893531018519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45988.893531018519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45988.893531018519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45988.893531018519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45988.893531018519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45988.893531018519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45988.893531018519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45988.893531018519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45988.893531018519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45988.893531018519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45988.893531018519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45988.893531018519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45988.893531018519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45988.893531018519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45988.893531018519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45988.893531018519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45988.893531018519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45988.893531018519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45988.893531018519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45988.893531018519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45988.893531018519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45988.893531018519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45988.893531018519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45988.893531018519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45988.893531018519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45988.893531018519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45988.893531018519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45988.893531018519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45988.893531018519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45988.893531018519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45988.893531018519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45988.893531018519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45988.893531018519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45988.893531018519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45988.893531018519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45988.893531018519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45988.893531018519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45988.893531018519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45988.893531018519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45988.893531018519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45988.893531018519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45988.893531018519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45988.893531018519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45988.893531018519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45988.893531018519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45988.893531018519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45988.893531018519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45988.893531018519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45988.893531018519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45988.893531018519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45988.893531018519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45988.893531018519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45988.893531018519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45988.893531018519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45988.893531018519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45988.893531018519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45988.893531018519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45988.893531018519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45988.893531018519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45988.893531018519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45988.893531018519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45988.893531018519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45988.893531018519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45988.893531018519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45988.893531018519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45988.893531018519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45988.893531018519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45988.893531018519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45988.893531018519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45988.893531018519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45988.893531018519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45988.893531018519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45988.893531018519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45988.893531018519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45988.893531018519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45988.893531018519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45988.893531018519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45988.893531018519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45988.893531018519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45988.893531018519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45988.893531018519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45988.893531018519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45988.893531018519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45988.893531018519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45988.893531018519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45988.893531018519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45988.893531018519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45988.893531018519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45988.893531018519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45988.893531018519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45988.893531018519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45988.893531018519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45988.893531018519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45988.893531018519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45988.893531018519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45988.893531018519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45988.893531018519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45988.893531018519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45988.893531018519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45988.893531018519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45988.893531018519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45988.893531018519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45988.893531018519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45988.893531018519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45988.893531018519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45988.893531018519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45988.893531018519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45988.893531018519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45988.893531018519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45988.893531018519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45988.893531018519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45988.893531018519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45988.893531018519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45988.893531018519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45988.893531018519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45988.893531018519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45988.893531018519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45988.893531018519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45988.893531018519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45988.893531018519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45988.893531018519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45988.893531018519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45988.893531018519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45988.893531018519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45988.893531018519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45988.893531018519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45988.893531018519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45988.893531018519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45988.893531018519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45988.893531018519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45988.893531018519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45988.893531018519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45988.893531018519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45988.893531018519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45988.893531018519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45988.893531018519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45988.893531018519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45988.893531018519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45988.893531018519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45988.893531018519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45988.893531018519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45988.893531018519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45988.893531018519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45988.893531018519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45988.893531018519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45988.893531018519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45988.893531018519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45988.893531018519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45988.893531018519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45988.893531018519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45988.893531018519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45988.893531018519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45988.893531018519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45988.893531018519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45988.893531018519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45988.893531018519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45988.893531018519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45988.893531018519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45988.893531018519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45988.893531018519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45988.893531018519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45988.893531018519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45988.893531018519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45988.893531018519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45988.893531018519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45988.893531018519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45988.893531018519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45988.893531018519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45988.893531018519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45988.893531018519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45988.893531018519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45988.893531018519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45988.893531018519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45988.893531018519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45988.893531018519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45988.893531018519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45988.893531018519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45988.893531018519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45988.893531018519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45988.893531018519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45988.893531018519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45988.893531018519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45988.893531018519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45988.893531018519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45988.893531018519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45988.893531018519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45988.893531018519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45988.893531018519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45988.893531018519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45988.893531018519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45988.893531018519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45988.893531018519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45988.893531018519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45988.893531018519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45988.893531018519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45988.893531018519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45988.893531018519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45988.893531018519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45988.893531018519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45988.893531018519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45988.893531018519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45988.893531018519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45988.893531018519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45988.893531018519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45988.893531018519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45988.893531018519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45988.893531018519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45988.893531018519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45988.893531018519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45988.893531018519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45988.893531018519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45988.893531018519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45988.893531018519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45988.893531018519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45988.893531018519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45988.893531018519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45988.893531018519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45988.893531018519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45988.893531018519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45988.893531018519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45988.893531018519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45988.893531018519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45988.893531018519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45988.893531018519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45988.893531018519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45988.893531018519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45988.893531018519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45988.893531018519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45988.893531018519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45988.893531018519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97.061470833330532</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62.704653703702206</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40.232419907406438</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7.520232407405274</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3" ca="1" si="2">IFERROR(NOW()-F6,"")</f>
        <v>2.3982407408766448E-2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R5</v>
      </c>
      <c r="C7" s="37">
        <v>1</v>
      </c>
      <c r="D7" s="37" t="s">
        <v>35275</v>
      </c>
      <c r="E7" s="37"/>
      <c r="F7" s="38"/>
      <c r="G7" s="144">
        <f t="shared" ca="1" si="2"/>
        <v>45988.893531018519</v>
      </c>
      <c r="H7" s="38"/>
      <c r="I7" s="37" t="str">
        <f>IFERROR(VLOOKUP(D7,DB!A:F,6,0),"")</f>
        <v>Generator-SG</v>
      </c>
      <c r="J7" s="37" t="str">
        <f>IFERROR(VLOOKUP(D7,DB!A:G,7,0),"")</f>
        <v>Dead</v>
      </c>
      <c r="K7" s="37" t="s">
        <v>39130</v>
      </c>
      <c r="L7" s="37" t="str">
        <f>IFERROR(VLOOKUP(D7,DB!A:I,9,0),"")</f>
        <v>Latis</v>
      </c>
    </row>
    <row r="8" spans="1:13">
      <c r="A8" s="37"/>
      <c r="B8" s="37" t="str">
        <f>IFERROR(VLOOKUP(D8,DB!A:K,11,0),"")</f>
        <v/>
      </c>
      <c r="C8" s="37"/>
      <c r="D8" s="37"/>
      <c r="E8" s="37"/>
      <c r="F8" s="38"/>
      <c r="G8" s="144">
        <f t="shared" ca="1" si="2"/>
        <v>45988.893531018519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45988.893531018519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45988.893531018519</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45988.893531018519</v>
      </c>
      <c r="H11" s="38"/>
      <c r="I11" s="37" t="str">
        <f>IFERROR(VLOOKUP(D11,DB!A:F,6,0),"")</f>
        <v/>
      </c>
      <c r="J11" s="37" t="str">
        <f>IFERROR(VLOOKUP(D11,DB!A:G,7,0),"")</f>
        <v/>
      </c>
      <c r="K11" s="37"/>
      <c r="L11" s="37" t="str">
        <f>IFERROR(VLOOKUP(D11,DB!A:I,9,0),"")</f>
        <v/>
      </c>
    </row>
    <row r="12" spans="1:13" ht="15.75">
      <c r="A12" s="37"/>
      <c r="B12" s="37" t="str">
        <f>IFERROR(VLOOKUP(D12,DB!A:K,11,0),"")</f>
        <v/>
      </c>
      <c r="C12" s="37"/>
      <c r="D12" s="146"/>
      <c r="E12" s="37"/>
      <c r="F12" s="38"/>
      <c r="G12" s="144">
        <f t="shared" ca="1" si="2"/>
        <v>45988.893531018519</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45988.893531018519</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45988.893531018519</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45988.893531018519</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45988.893531018519</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45988.893531018519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45988.893531018519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45988.893531018519</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t="shared" ca="1" si="2"/>
        <v>45988.893531018519</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45988.893531018519</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45988.893531018519</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45988.893531018519</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45988.893531018519</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45988.893531018519</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45988.893531018519</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45988.893531018519</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45988.893531018519</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45988.893531018519</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45988.893531018519</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45988.893531018519</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45988.893531018519</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45988.893531018519</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45988.893531018519</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45988.893531018519</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45988.893531018519</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45988.893531018519</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45988.893531018519</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45988.893531018519</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45988.893531018519</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45988.893531018519</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45988.893531018519</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45988.893531018519</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45988.893531018519</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45988.893531018519</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45988.893531018519</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45988.893531018519</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45988.893531018519</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45988.893531018519</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45988.893531018519</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45988.893531018519</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45988.893531018519</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t="shared" ca="1" si="2"/>
        <v>45988.893531018519</v>
      </c>
      <c r="H53" s="38"/>
      <c r="I53" s="149" t="str">
        <f>IFERROR(VLOOKUP(D53,DB!A:F,6,0),"")</f>
        <v/>
      </c>
      <c r="J53" s="149" t="str">
        <f>IFERROR(VLOOKUP(D53,DB!A:G,7,0),"")</f>
        <v/>
      </c>
      <c r="K53" s="37"/>
      <c r="L53" s="149"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39131</v>
      </c>
      <c r="B2" s="124" t="str">
        <f>IFERROR(VLOOKUP(D2,DB!A:K,11,0),"")</f>
        <v>R6</v>
      </c>
      <c r="C2" s="125">
        <v>1</v>
      </c>
      <c r="D2" s="124" t="s">
        <v>34130</v>
      </c>
      <c r="E2" s="124" t="s">
        <v>39132</v>
      </c>
      <c r="F2" s="126">
        <v>45988.798842592594</v>
      </c>
      <c r="G2" s="72">
        <f ca="1">IFERROR(NOW()-F2,"-")</f>
        <v>9.4688425924687181E-2</v>
      </c>
      <c r="H2" s="126">
        <v>45988.763113425928</v>
      </c>
      <c r="I2" s="124" t="str">
        <f>IFERROR(VLOOKUP(D2,DB!A:F,6,0),"")</f>
        <v>SCECO</v>
      </c>
      <c r="J2" s="124" t="str">
        <f>IFERROR(VLOOKUP(D2,DB!A:G,7,0),"")</f>
        <v>Dead</v>
      </c>
      <c r="K2" s="127" t="s">
        <v>39133</v>
      </c>
      <c r="L2" s="128" t="str">
        <f>IFERROR(VLOOKUP(D2,DB!A:I,9,0),"")</f>
        <v>Latis</v>
      </c>
    </row>
    <row r="3" spans="1:16382" ht="31.5" customHeight="1">
      <c r="A3" s="123"/>
      <c r="B3" s="124" t="str">
        <f>IFERROR(VLOOKUP(D3,DB!A:K,11,0),"")</f>
        <v/>
      </c>
      <c r="C3" s="125"/>
      <c r="D3" s="122"/>
      <c r="E3" s="106"/>
      <c r="F3" s="126"/>
      <c r="G3" s="72">
        <f ca="1">IFERROR(NOW()-F3,"-")</f>
        <v>45988.893531018519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45988.893531018519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45988.893531018519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45988.893531018519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45988.893531018519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45988.893531018519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45988.893531018519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45988.893531018519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45988.893531018519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45988.893531018519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45988.893531018519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45988.893531018519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45988.893531018519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45988.893531018519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45988.893531018519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45988.893531018519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45988.893531018519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45988.893531018519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45988.893531018519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45988.893531018519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45988.893531018519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45988.893531018519</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