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597" documentId="13_ncr:1_{F6CB121F-512D-4AA6-A0C1-0FB36C537598}" xr6:coauthVersionLast="47" xr6:coauthVersionMax="47" xr10:uidLastSave="{DD621F0B-153D-47C1-AE07-C49CB8F18D86}"/>
  <bookViews>
    <workbookView xWindow="-109" yWindow="-109" windowWidth="26301" windowHeight="14169" firstSheet="1"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 l="1"/>
  <c r="G6" i="1"/>
  <c r="G7" i="1"/>
  <c r="B3" i="6"/>
  <c r="G3" i="6"/>
  <c r="I3" i="6"/>
  <c r="J3" i="6"/>
  <c r="L3" i="6"/>
  <c r="L3" i="3"/>
  <c r="J3" i="3"/>
  <c r="I3" i="3"/>
  <c r="B3" i="3"/>
  <c r="I4" i="3"/>
  <c r="I2"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3"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5"/>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G3"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L2"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J2"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alcChain>
</file>

<file path=xl/sharedStrings.xml><?xml version="1.0" encoding="utf-8"?>
<sst xmlns="http://schemas.openxmlformats.org/spreadsheetml/2006/main" count="179042" uniqueCount="39112">
  <si>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</si>
  <si>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</si>
  <si>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</si>
  <si>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</si>
  <si>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</si>
  <si>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</si>
  <si>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</si>
  <si>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</si>
  <si>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</si>
  <si>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</si>
  <si>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</si>
  <si>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</si>
  <si>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</si>
  <si>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</si>
  <si>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</si>
  <si>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</si>
  <si>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</si>
  <si>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</si>
  <si>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</si>
  <si>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</si>
  <si>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</si>
  <si>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</si>
  <si>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</si>
  <si>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</si>
  <si>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</si>
  <si>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</si>
  <si>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</si>
  <si>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</si>
  <si>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</si>
  <si>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</si>
  <si>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</si>
  <si>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</si>
  <si>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</si>
  <si>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</si>
  <si>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</si>
  <si>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</si>
  <si>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</si>
  <si>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</si>
  <si>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</si>
  <si>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</si>
  <si>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</si>
  <si>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</si>
  <si>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</si>
  <si>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</si>
  <si>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</si>
  <si>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</si>
  <si>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</si>
  <si>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</si>
  <si>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</si>
  <si>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</si>
  <si>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</si>
  <si>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</si>
  <si>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</si>
  <si>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</si>
  <si>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</si>
  <si>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</si>
  <si>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</si>
  <si>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</si>
  <si>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</si>
  <si>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</si>
  <si>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</si>
  <si>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</si>
  <si>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</si>
  <si>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</si>
  <si>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</si>
  <si>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</si>
  <si>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</si>
  <si>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</si>
  <si>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</si>
  <si>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</si>
  <si>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</si>
  <si>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</si>
  <si>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</si>
  <si>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</si>
  <si>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</si>
  <si>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</si>
  <si>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</si>
  <si>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</si>
  <si>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</si>
  <si>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</si>
  <si>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</si>
  <si>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</si>
  <si>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</si>
  <si>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</si>
  <si>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</si>
  <si>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</si>
  <si>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</si>
  <si>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</si>
  <si>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</si>
  <si>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</si>
  <si>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</si>
  <si>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</si>
  <si>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</si>
  <si>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</si>
  <si>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</si>
  <si>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</si>
  <si>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</si>
  <si>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</si>
  <si>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</si>
  <si>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</si>
  <si>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</si>
  <si>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</si>
  <si>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</si>
  <si>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</si>
  <si>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</si>
  <si>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</si>
  <si>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</si>
  <si>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</si>
  <si>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</si>
  <si>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</si>
  <si>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</si>
  <si>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</si>
  <si>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</si>
  <si>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</si>
  <si>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</si>
  <si>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</si>
  <si>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</si>
  <si>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</si>
  <si>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</si>
  <si>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</si>
  <si>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</si>
  <si>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</si>
  <si>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</si>
  <si>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</si>
  <si>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</si>
  <si>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</si>
  <si>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</si>
  <si>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</si>
  <si>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</si>
  <si>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</si>
  <si>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</si>
  <si>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</si>
  <si>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</si>
  <si>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</si>
  <si>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</si>
  <si>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</si>
  <si>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</si>
  <si>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</si>
  <si>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</si>
  <si>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</si>
  <si>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</si>
  <si>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</si>
  <si>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</si>
  <si>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</si>
  <si>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</si>
  <si>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</si>
  <si>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</si>
  <si>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</si>
  <si>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</si>
  <si>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</si>
  <si>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</si>
  <si>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</si>
  <si>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</si>
  <si>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</si>
  <si>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</si>
  <si>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</si>
  <si>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</si>
  <si>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</si>
  <si>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</si>
  <si>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</si>
  <si>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</si>
  <si>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</si>
  <si>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</si>
  <si>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</si>
  <si>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</si>
  <si>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</si>
  <si>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</si>
  <si>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</si>
  <si>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</si>
  <si>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</si>
  <si>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</si>
  <si>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</si>
  <si>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</si>
  <si>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</si>
  <si>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</si>
  <si>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</si>
  <si>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</si>
  <si>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</si>
  <si>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</si>
  <si>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</si>
  <si>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</si>
  <si>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</si>
  <si>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</si>
  <si>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</si>
  <si>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</si>
  <si>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</si>
  <si>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</si>
  <si>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</si>
  <si>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</si>
  <si>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</si>
  <si>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</si>
  <si>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</si>
  <si>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</si>
  <si>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</si>
  <si>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</si>
  <si>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</si>
  <si>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</si>
  <si>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</si>
  <si>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</si>
  <si>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</si>
  <si>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</si>
  <si>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</si>
  <si>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</si>
  <si>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</si>
  <si>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</si>
  <si>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</si>
  <si>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</si>
  <si>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</si>
  <si>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</si>
  <si>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</si>
  <si>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</si>
  <si>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</si>
  <si>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</si>
  <si>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</si>
  <si>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</si>
  <si>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</si>
  <si>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</si>
  <si>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</si>
  <si>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</si>
  <si>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</si>
  <si>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</si>
  <si>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</si>
  <si>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</si>
  <si>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</si>
  <si>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</si>
  <si>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</si>
  <si>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</si>
  <si>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</si>
  <si>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</si>
  <si>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</si>
  <si>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</si>
  <si>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</si>
  <si>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</si>
  <si>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</si>
  <si>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</si>
  <si>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</si>
  <si>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</si>
  <si>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</si>
  <si>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</si>
  <si>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</si>
  <si>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</si>
  <si>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</si>
  <si>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</si>
  <si>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</si>
  <si>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</si>
  <si>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</si>
  <si>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</si>
  <si>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</si>
  <si>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</si>
  <si>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</si>
  <si>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</si>
  <si>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</si>
  <si>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</si>
  <si>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</si>
  <si>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</si>
  <si>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</si>
  <si>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</si>
  <si>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</si>
  <si>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</si>
  <si>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</si>
  <si>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</si>
  <si>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</si>
  <si>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</si>
  <si>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</si>
  <si>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</si>
  <si>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</si>
  <si>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</si>
  <si>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</si>
  <si>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</si>
  <si>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</si>
  <si>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</si>
  <si>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</si>
  <si>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</si>
  <si>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</si>
  <si>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</si>
  <si>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</si>
  <si>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</si>
  <si>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</si>
  <si>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</si>
  <si>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</si>
  <si>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</si>
  <si>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</si>
  <si>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</si>
  <si>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</si>
  <si>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</si>
  <si>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</si>
  <si>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</si>
  <si>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</si>
  <si>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</si>
  <si>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</si>
  <si>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</si>
  <si>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</si>
  <si>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</si>
  <si>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</si>
  <si>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</si>
  <si>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</si>
  <si>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</si>
  <si>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</si>
  <si>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</si>
  <si>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</si>
  <si>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</si>
  <si>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</si>
  <si>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</si>
  <si>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</si>
  <si>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</si>
  <si>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</si>
  <si>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</si>
  <si>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</si>
  <si>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</si>
  <si>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</si>
  <si>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</si>
  <si>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</si>
  <si>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</si>
  <si>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</si>
  <si>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</si>
  <si>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</si>
  <si>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</si>
  <si>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</si>
  <si>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</si>
  <si>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</si>
  <si>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</si>
  <si>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</si>
  <si>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</si>
  <si>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</si>
  <si>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</si>
  <si>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</si>
  <si>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</si>
  <si>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</si>
  <si>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</si>
  <si>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</si>
  <si>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</si>
  <si>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</si>
  <si>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</si>
  <si>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</si>
  <si>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</si>
  <si>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</si>
  <si>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</si>
  <si>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</si>
  <si>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</si>
  <si>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</si>
  <si>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</si>
  <si>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</si>
  <si>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</si>
  <si>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</si>
  <si>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</si>
  <si>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</si>
  <si>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</si>
  <si>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</si>
  <si>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</si>
  <si>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</si>
  <si>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</si>
  <si>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</si>
  <si>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</si>
  <si>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</si>
  <si>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</si>
  <si>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</si>
  <si>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</si>
  <si>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</si>
  <si>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</si>
  <si>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</si>
  <si>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</si>
  <si>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</si>
  <si>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</si>
  <si>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</si>
  <si>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</si>
  <si>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</si>
  <si>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</si>
  <si>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</si>
  <si>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</si>
  <si>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</si>
  <si>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</si>
  <si>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</si>
  <si>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</si>
  <si>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</si>
  <si>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</si>
  <si>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</si>
  <si>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</si>
  <si>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</si>
  <si>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</si>
  <si>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</si>
  <si>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</si>
  <si>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</si>
  <si>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</si>
  <si>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</si>
  <si>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</si>
  <si>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</si>
  <si>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</si>
  <si>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</si>
  <si>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</si>
  <si>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</si>
  <si>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</si>
  <si>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</si>
  <si>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</si>
  <si>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</si>
  <si>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</si>
  <si>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</si>
  <si>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</si>
  <si>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</si>
  <si>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</si>
  <si>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</si>
  <si>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</si>
  <si>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</si>
  <si>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</si>
  <si>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</si>
  <si>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</si>
  <si>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</si>
  <si>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</si>
  <si>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</si>
  <si>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</si>
  <si>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</si>
  <si>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</si>
  <si>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</si>
  <si>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</si>
  <si>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</si>
  <si>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</si>
  <si>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</si>
  <si>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</si>
  <si>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</si>
  <si>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</si>
  <si>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</si>
  <si>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</si>
  <si>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</si>
  <si>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</si>
  <si>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</si>
  <si>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</si>
  <si>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</si>
  <si>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</si>
  <si>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</si>
  <si>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</si>
  <si>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</si>
  <si>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</si>
  <si>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</si>
  <si>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</si>
  <si>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</si>
  <si>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</si>
  <si>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</si>
  <si>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</si>
  <si>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</si>
  <si>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</si>
  <si>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</si>
  <si>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</si>
  <si>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</si>
  <si>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</si>
  <si>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</si>
  <si>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</si>
  <si>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</si>
  <si>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</si>
  <si>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</si>
  <si>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</si>
  <si>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</si>
  <si>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</si>
  <si>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</si>
  <si>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</si>
  <si>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</si>
  <si>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</si>
  <si>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</si>
  <si>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</si>
  <si>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</si>
  <si>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</si>
  <si>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</si>
  <si>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</si>
  <si>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</si>
  <si>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</si>
  <si>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</si>
  <si>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</si>
  <si>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</si>
  <si>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</si>
  <si>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</si>
  <si>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</si>
  <si>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</si>
  <si>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</si>
  <si>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</si>
  <si>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</si>
  <si>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</si>
  <si>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</si>
  <si>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</si>
  <si>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</si>
  <si>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</si>
  <si>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</si>
  <si>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</si>
  <si>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</si>
  <si>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</si>
  <si>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</si>
  <si>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</si>
  <si>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</si>
  <si>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</si>
  <si>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</si>
  <si>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</si>
  <si>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</si>
  <si>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</si>
  <si>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</si>
  <si>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</si>
  <si>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</si>
  <si>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</si>
  <si>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</si>
  <si>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</si>
  <si>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</si>
  <si>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</si>
  <si>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</si>
  <si>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</si>
  <si>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</si>
  <si>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</si>
  <si>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</si>
  <si>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</si>
  <si>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</si>
  <si>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</si>
  <si>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</si>
  <si>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</si>
  <si>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</si>
  <si>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</si>
  <si>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</si>
  <si>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</si>
  <si>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</si>
  <si>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</si>
  <si>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</si>
  <si>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</si>
  <si>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</si>
  <si>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</si>
  <si>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</si>
  <si>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</si>
  <si>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</si>
  <si>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</si>
  <si>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</si>
  <si>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</si>
  <si>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</si>
  <si>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</si>
  <si>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</si>
  <si>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</si>
  <si>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</si>
  <si>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</si>
  <si>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</si>
  <si>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</si>
  <si>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</si>
  <si>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</si>
  <si>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</si>
  <si>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</si>
  <si>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</si>
  <si>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</si>
  <si>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</si>
  <si>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</si>
  <si>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</si>
  <si>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</si>
  <si>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</si>
  <si>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</si>
  <si>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</si>
  <si>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</si>
  <si>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</si>
  <si>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</si>
  <si>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</si>
  <si>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</si>
  <si>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</si>
  <si>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</si>
  <si>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</si>
  <si>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</si>
  <si>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</si>
  <si>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</si>
  <si>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</si>
  <si>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</si>
  <si>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</si>
  <si>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</si>
  <si>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</si>
  <si>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</si>
  <si>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</si>
  <si>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</si>
  <si>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</si>
  <si>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</si>
  <si>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</si>
  <si>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</si>
  <si>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</si>
  <si>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</si>
  <si>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</si>
  <si>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</si>
  <si>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</si>
  <si>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</si>
  <si>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</si>
  <si>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</si>
  <si>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</si>
  <si>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</si>
  <si>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</si>
  <si>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</si>
  <si>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</si>
  <si>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</si>
  <si>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</si>
  <si>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</si>
  <si>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</si>
  <si>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</si>
  <si>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</si>
  <si>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</si>
  <si>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</si>
  <si>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</si>
  <si>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</si>
  <si>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</si>
  <si>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</si>
  <si>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</si>
  <si>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</si>
  <si>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</si>
  <si>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</si>
  <si>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</si>
  <si>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</si>
  <si>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</si>
  <si>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</si>
  <si>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</si>
  <si>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</si>
  <si>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</si>
  <si>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</si>
  <si>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</si>
  <si>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</si>
  <si>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</si>
  <si>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</si>
  <si>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</si>
  <si>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</si>
  <si>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</si>
  <si>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</si>
  <si>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</si>
  <si>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</si>
  <si>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</si>
  <si>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</si>
  <si>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</si>
  <si>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</si>
  <si>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</si>
  <si>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</si>
  <si>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</si>
  <si>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</si>
  <si>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</si>
  <si>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</si>
  <si>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</si>
  <si>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</si>
  <si>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</si>
  <si>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</si>
  <si>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</si>
  <si>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</si>
  <si>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</si>
  <si>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</si>
  <si>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</si>
  <si>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</si>
  <si>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</si>
  <si>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</si>
  <si>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</si>
  <si>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</si>
  <si>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</si>
  <si>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</si>
  <si>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</si>
  <si>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</si>
  <si>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</si>
  <si>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</si>
  <si>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</si>
  <si>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</si>
  <si>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</si>
  <si>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</si>
  <si>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</si>
  <si>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</si>
  <si>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</si>
  <si>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</si>
  <si>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</si>
  <si>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</si>
  <si>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</si>
  <si>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</si>
  <si>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</si>
  <si>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</si>
  <si>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</si>
  <si>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</si>
  <si>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</si>
  <si>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</si>
  <si>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</si>
  <si>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</si>
  <si>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</si>
  <si>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</si>
  <si>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</si>
  <si>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</si>
  <si>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</si>
  <si>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</si>
  <si>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</si>
  <si>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</si>
  <si>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</si>
  <si>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</si>
  <si>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</si>
  <si>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</si>
  <si>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</si>
  <si>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</si>
  <si>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</si>
  <si>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</si>
  <si>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</si>
  <si>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</si>
  <si>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</si>
  <si>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</si>
  <si>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</si>
  <si>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</si>
  <si>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</si>
  <si>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</si>
  <si>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</si>
  <si>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</si>
  <si>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</si>
  <si>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</si>
  <si>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</si>
  <si>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</si>
  <si>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</si>
  <si>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</si>
  <si>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</si>
  <si>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</si>
  <si>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</si>
  <si>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</si>
  <si>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</si>
  <si>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</si>
  <si>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</si>
  <si>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</si>
  <si>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</si>
  <si>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</si>
  <si>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</si>
  <si>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</si>
  <si>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</si>
  <si>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</si>
  <si>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</si>
  <si>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</si>
  <si>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</si>
  <si>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</si>
  <si>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</si>
  <si>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</si>
  <si>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</si>
  <si>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</si>
  <si>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</si>
  <si>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</si>
  <si>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</si>
  <si>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</si>
  <si>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</si>
  <si>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</si>
  <si>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</si>
  <si>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</si>
  <si>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</si>
  <si>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</si>
  <si>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</si>
  <si>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</si>
  <si>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</si>
  <si>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</si>
  <si>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</si>
  <si>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</si>
  <si>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</si>
  <si>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</si>
  <si>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</si>
  <si>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</si>
  <si>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</si>
  <si>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</si>
  <si>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</si>
  <si>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</si>
  <si>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</si>
  <si>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</si>
  <si>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</si>
  <si>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</si>
  <si>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</si>
  <si>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</si>
  <si>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</si>
  <si>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</si>
  <si>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</si>
  <si>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</si>
  <si>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</si>
  <si>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</si>
  <si>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</si>
  <si>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</si>
  <si>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</si>
  <si>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</si>
  <si>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</si>
  <si>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</si>
  <si>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</si>
  <si>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</si>
  <si>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</si>
  <si>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</si>
  <si>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</si>
  <si>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</si>
  <si>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</si>
  <si>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</si>
  <si>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</si>
  <si>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</si>
  <si>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</si>
  <si>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</si>
  <si>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</si>
  <si>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</si>
  <si>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</si>
  <si>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</si>
  <si>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</si>
  <si>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</si>
  <si>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</si>
  <si>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</si>
  <si>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</si>
  <si>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</si>
  <si>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</si>
  <si>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</si>
  <si>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</si>
  <si>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</si>
  <si>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</si>
  <si>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</si>
  <si>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</si>
  <si>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</si>
  <si>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</si>
  <si>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</si>
  <si>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</si>
  <si>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</si>
  <si>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</si>
  <si>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</si>
  <si>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</si>
  <si>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</si>
  <si>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</si>
  <si>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</si>
  <si>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</si>
  <si>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</si>
  <si>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</si>
  <si>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</si>
  <si>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</si>
  <si>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</si>
  <si>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</si>
  <si>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</si>
  <si>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</si>
  <si>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</si>
  <si>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</si>
  <si>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</si>
  <si>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</si>
  <si>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</si>
  <si>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</si>
  <si>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</si>
  <si>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</si>
  <si>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</si>
  <si>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</si>
  <si>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</si>
  <si>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</si>
  <si>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</si>
  <si>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</si>
  <si>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</si>
  <si>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</si>
  <si>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</si>
  <si>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</si>
  <si>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</si>
  <si>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</si>
  <si>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</si>
  <si>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</si>
  <si>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</si>
  <si>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</si>
  <si>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</si>
  <si>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</si>
  <si>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</si>
  <si>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</si>
  <si>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</si>
  <si>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</si>
  <si>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</si>
  <si>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</si>
  <si>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</si>
  <si>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</si>
  <si>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</si>
  <si>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</si>
  <si>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</si>
  <si>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</si>
  <si>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</si>
  <si>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</si>
  <si>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</si>
  <si>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</si>
  <si>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</si>
  <si>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</si>
  <si>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</si>
  <si>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</si>
  <si>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</si>
  <si>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</si>
  <si>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</si>
  <si>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</si>
  <si>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</si>
  <si>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</si>
  <si>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</si>
  <si>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</si>
  <si>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</si>
  <si>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</si>
  <si>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</si>
  <si>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</si>
  <si>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</si>
  <si>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</si>
  <si>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</si>
  <si>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</si>
  <si>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</si>
  <si>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</si>
  <si>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</si>
  <si>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</si>
  <si>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</si>
  <si>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</si>
  <si>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</si>
  <si>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</si>
  <si>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</si>
  <si>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</si>
  <si>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</si>
  <si>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</si>
  <si>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</si>
  <si>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</si>
  <si>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</si>
  <si>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</si>
  <si>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</si>
  <si>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</si>
  <si>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</si>
  <si>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</si>
  <si>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</si>
  <si>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</si>
  <si>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</si>
  <si>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</si>
  <si>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</si>
  <si>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</si>
  <si>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</si>
  <si>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</si>
  <si>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</si>
  <si>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</si>
  <si>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</si>
  <si>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</si>
  <si>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</si>
  <si>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</si>
  <si>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</si>
  <si>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</si>
  <si>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</si>
  <si>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</si>
  <si>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</si>
  <si>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</si>
  <si>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</si>
  <si>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</si>
  <si>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</si>
  <si>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</si>
  <si>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</si>
  <si>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</si>
  <si>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</si>
  <si>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</si>
  <si>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</si>
  <si>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</si>
  <si>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</si>
  <si>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</si>
  <si>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</si>
  <si>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</si>
  <si>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</si>
  <si>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</si>
  <si>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</si>
  <si>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</si>
  <si>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</si>
  <si>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</si>
  <si>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</si>
  <si>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</si>
  <si>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</si>
  <si>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</si>
  <si>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</si>
  <si>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</si>
  <si>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</si>
  <si>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</si>
  <si>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</si>
  <si>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</si>
  <si>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</si>
  <si>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</si>
  <si>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</si>
  <si>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</si>
  <si>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</si>
  <si>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</si>
  <si>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</si>
  <si>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</si>
  <si>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</si>
  <si>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</si>
  <si>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</si>
  <si>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</si>
  <si>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</si>
  <si>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</si>
  <si>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</si>
  <si>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</si>
  <si>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</si>
  <si>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</si>
  <si>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</si>
  <si>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</si>
  <si>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</si>
  <si>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</si>
  <si>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</si>
  <si>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</si>
  <si>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</si>
  <si>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</si>
  <si>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</si>
  <si>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</si>
  <si>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</si>
  <si>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</si>
  <si>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</si>
  <si>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</si>
  <si>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</si>
  <si>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</si>
  <si>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</si>
  <si>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</si>
  <si>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</si>
  <si>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</si>
  <si>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</si>
  <si>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</si>
  <si>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</si>
  <si>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</si>
  <si>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</si>
  <si>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</si>
  <si>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</si>
  <si>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</si>
  <si>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</si>
  <si>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</si>
  <si>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</si>
  <si>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</si>
  <si>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</si>
  <si>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</si>
  <si>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</si>
  <si>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</si>
  <si>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</si>
  <si>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</si>
  <si>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</si>
  <si>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</si>
  <si>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</si>
  <si>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</si>
  <si>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</si>
  <si>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</si>
  <si>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</si>
  <si>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</si>
  <si>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</si>
  <si>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</si>
  <si>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</si>
  <si>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</si>
  <si>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</si>
  <si>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</si>
  <si>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</si>
  <si>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</si>
  <si>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</si>
  <si>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</si>
  <si>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</si>
  <si>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</si>
  <si>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</si>
  <si>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</si>
  <si>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</si>
  <si>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</si>
  <si>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</si>
  <si>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</si>
  <si>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</si>
  <si>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</si>
  <si>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</si>
  <si>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</si>
  <si>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</si>
  <si>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</si>
  <si>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</si>
  <si>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</si>
  <si>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</si>
  <si>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</si>
  <si>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</si>
  <si>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</si>
  <si>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</si>
  <si>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</si>
  <si>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</si>
  <si>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</si>
  <si>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</si>
  <si>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</si>
  <si>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</si>
  <si>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</si>
  <si>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</si>
  <si>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</si>
  <si>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</si>
  <si>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</si>
  <si>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</si>
  <si>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</si>
  <si>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</si>
  <si>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</si>
  <si>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</si>
  <si>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</si>
  <si>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</si>
  <si>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</si>
  <si>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</si>
  <si>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</si>
  <si>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</si>
  <si>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</si>
  <si>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</si>
  <si>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</si>
  <si>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</si>
  <si>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</si>
  <si>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</si>
  <si>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</si>
  <si>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</si>
  <si>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</si>
  <si>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</si>
  <si>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</si>
  <si>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</si>
  <si>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</si>
  <si>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</si>
  <si>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</si>
  <si>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</si>
  <si>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</si>
  <si>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</si>
  <si>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</si>
  <si>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</si>
  <si>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</si>
  <si>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</si>
  <si>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</si>
  <si>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</si>
  <si>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</si>
  <si>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</si>
  <si>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</si>
  <si>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</si>
  <si>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</si>
  <si>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</si>
  <si>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</si>
  <si>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</si>
  <si>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</si>
  <si>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</si>
  <si>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</si>
  <si>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</si>
  <si>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</si>
  <si>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</si>
  <si>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</si>
  <si>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</si>
  <si>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</si>
  <si>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</si>
  <si>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</si>
  <si>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</si>
  <si>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</si>
  <si>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</si>
  <si>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</si>
  <si>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</si>
  <si>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</si>
  <si>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</si>
  <si>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</si>
  <si>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</si>
  <si>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</si>
  <si>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</si>
  <si>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</si>
  <si>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</si>
  <si>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</si>
  <si>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</si>
  <si>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</si>
  <si>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</si>
  <si>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</si>
  <si>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</si>
  <si>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</si>
  <si>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</si>
  <si>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</si>
  <si>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</si>
  <si>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</si>
  <si>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</si>
  <si>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</si>
  <si>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</si>
  <si>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</si>
  <si>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</si>
  <si>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</si>
  <si>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</si>
  <si>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</si>
  <si>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</si>
  <si>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</si>
  <si>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</si>
  <si>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</si>
  <si>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</si>
  <si>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</si>
  <si>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</si>
  <si>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</si>
  <si>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</si>
  <si>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</si>
  <si>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</si>
  <si>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</si>
  <si>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</si>
  <si>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</si>
  <si>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</si>
  <si>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</si>
  <si>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</si>
  <si>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</si>
  <si>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</si>
  <si>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</si>
  <si>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</si>
  <si>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</si>
  <si>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</si>
  <si>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</si>
  <si>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</si>
  <si>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</si>
  <si>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</si>
  <si>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</si>
  <si>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</si>
  <si>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</si>
  <si>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</si>
  <si>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</si>
  <si>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</si>
  <si>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</si>
  <si>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</si>
  <si>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</si>
  <si>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</si>
  <si>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</si>
  <si>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</si>
  <si>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</si>
  <si>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</si>
  <si>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</si>
  <si>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</si>
  <si>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</si>
  <si>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</si>
  <si>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</si>
  <si>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</si>
  <si>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</si>
  <si>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</si>
  <si>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</si>
  <si>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</si>
  <si>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</si>
  <si>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</si>
  <si>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</si>
  <si>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</si>
  <si>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</si>
  <si>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</si>
  <si>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</si>
  <si>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</si>
  <si>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</si>
  <si>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</si>
  <si>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</si>
  <si>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</si>
  <si>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</si>
  <si>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</si>
  <si>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</si>
  <si>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</si>
  <si>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</si>
  <si>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</si>
  <si>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</si>
  <si>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</si>
  <si>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</si>
  <si>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</si>
  <si>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</si>
  <si>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</si>
  <si>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</si>
  <si>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</si>
  <si>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</si>
  <si>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</si>
  <si>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</si>
  <si>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</si>
  <si>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</si>
  <si>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</si>
  <si>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</si>
  <si>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</si>
  <si>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</si>
  <si>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</si>
  <si>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</si>
  <si>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</si>
  <si>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</si>
  <si>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</si>
  <si>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</si>
  <si>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</si>
  <si>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</si>
  <si>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</si>
  <si>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</si>
  <si>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</si>
  <si>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</si>
  <si>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</si>
  <si>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</si>
  <si>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</si>
  <si>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</si>
  <si>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</si>
  <si>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</si>
  <si>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</si>
  <si>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</si>
  <si>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</si>
  <si>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</si>
  <si>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</si>
  <si>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</si>
  <si>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</si>
  <si>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</si>
  <si>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</si>
  <si>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</si>
  <si>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</si>
  <si>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</si>
  <si>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</si>
  <si>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</si>
  <si>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</si>
  <si>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</si>
  <si>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</si>
  <si>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</si>
  <si>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</si>
  <si>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</si>
  <si>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</si>
  <si>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</si>
  <si>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</si>
  <si>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</si>
  <si>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</si>
  <si>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</si>
  <si>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</si>
  <si>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</si>
  <si>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</si>
  <si>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</si>
  <si>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</si>
  <si>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</si>
  <si>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</si>
  <si>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</si>
  <si>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</si>
  <si>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</si>
  <si>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</si>
  <si>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</si>
  <si>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</si>
  <si>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</si>
  <si>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</si>
  <si>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</si>
  <si>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</si>
  <si>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</si>
  <si>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</si>
  <si>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</si>
  <si>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</si>
  <si>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</si>
  <si>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</si>
  <si>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</si>
  <si>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</si>
  <si>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</si>
  <si>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</si>
  <si>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</si>
  <si>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</si>
  <si>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</si>
  <si>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</si>
  <si>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</si>
  <si>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</si>
  <si>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</si>
  <si>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</si>
  <si>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</si>
  <si>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</si>
  <si>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</si>
  <si>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</si>
  <si>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</si>
  <si>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</si>
  <si>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</si>
  <si>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</si>
  <si>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</si>
  <si>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</si>
  <si>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</si>
  <si>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</si>
  <si>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</si>
  <si>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</si>
  <si>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</si>
  <si>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</si>
  <si>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</si>
  <si>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</si>
  <si>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</si>
  <si>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</si>
  <si>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</si>
  <si>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</si>
  <si>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</si>
  <si>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</si>
  <si>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</si>
  <si>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</si>
  <si>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</si>
  <si>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</si>
  <si>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</si>
  <si>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</si>
  <si>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</si>
  <si>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</si>
  <si>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</si>
  <si>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</si>
  <si>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</si>
  <si>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</si>
  <si>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</si>
  <si>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</si>
  <si>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</si>
  <si>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</si>
  <si>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</si>
  <si>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</si>
  <si>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</si>
  <si>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</si>
  <si>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</si>
  <si>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</si>
  <si>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</si>
  <si>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</si>
  <si>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</si>
  <si>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</si>
  <si>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</si>
  <si>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</si>
  <si>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</si>
  <si>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</si>
  <si>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</si>
  <si>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</si>
  <si>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</si>
  <si>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</si>
  <si>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</si>
  <si>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</si>
  <si>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</si>
  <si>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</si>
  <si>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</si>
  <si>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</si>
  <si>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</si>
  <si>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</si>
  <si>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</si>
  <si>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</si>
  <si>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</si>
  <si>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</si>
  <si>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</si>
  <si>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</si>
  <si>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</si>
  <si>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</si>
  <si>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</si>
  <si>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</si>
  <si>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</si>
  <si>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</si>
  <si>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</si>
  <si>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</si>
  <si>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</si>
  <si>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</si>
  <si>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</si>
  <si>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</si>
  <si>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</si>
  <si>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</si>
  <si>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</si>
  <si>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</si>
  <si>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</si>
  <si>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</si>
  <si>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</si>
  <si>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</si>
  <si>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</si>
  <si>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</si>
  <si>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</si>
  <si>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</si>
  <si>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</si>
  <si>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</si>
  <si>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</si>
  <si>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</si>
  <si>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</si>
  <si>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</si>
  <si>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</si>
  <si>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</si>
  <si>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</si>
  <si>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</si>
  <si>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</si>
  <si>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</si>
  <si>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</si>
  <si>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</si>
  <si>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</si>
  <si>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</si>
  <si>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</si>
  <si>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</si>
  <si>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</si>
  <si>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</si>
  <si>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</si>
  <si>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</si>
  <si>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</si>
  <si>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</si>
  <si>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</si>
  <si>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</si>
  <si>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</si>
  <si>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</si>
  <si>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</si>
  <si>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</si>
  <si>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</si>
  <si>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</si>
  <si>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</si>
  <si>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</si>
  <si>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</si>
  <si>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</si>
  <si>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</si>
  <si>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</si>
  <si>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</si>
  <si>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</si>
  <si>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</si>
  <si>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</si>
  <si>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</si>
  <si>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</si>
  <si>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</si>
  <si>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</si>
  <si>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</si>
  <si>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</si>
  <si>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</si>
  <si>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</si>
  <si>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</si>
  <si>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</si>
  <si>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</si>
  <si>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</si>
  <si>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</si>
  <si>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</si>
  <si>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</si>
  <si>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</si>
  <si>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</si>
  <si>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</si>
  <si>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</si>
  <si>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</si>
  <si>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</si>
  <si>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</si>
  <si>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</si>
  <si>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</si>
  <si>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</si>
  <si>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</si>
  <si>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</si>
  <si>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</si>
  <si>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</si>
  <si>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</si>
  <si>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</si>
  <si>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</si>
  <si>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</si>
  <si>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</si>
  <si>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</si>
  <si>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</si>
  <si>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</si>
  <si>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</si>
  <si>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</si>
  <si>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</si>
  <si>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</si>
  <si>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</si>
  <si>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</si>
  <si>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</si>
  <si>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</si>
  <si>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</si>
  <si>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</si>
  <si>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</si>
  <si>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</si>
  <si>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</si>
  <si>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</si>
  <si>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</si>
  <si>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</si>
  <si>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</si>
  <si>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</si>
  <si>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</si>
  <si>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</si>
  <si>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</si>
  <si>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</si>
  <si>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</si>
  <si>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</si>
  <si>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</si>
  <si>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</si>
  <si>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</si>
  <si>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</si>
  <si>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</si>
  <si>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</si>
  <si>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</si>
  <si>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</si>
  <si>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</si>
  <si>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</si>
  <si>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</si>
  <si>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</si>
  <si>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</si>
  <si>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</si>
  <si>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</si>
  <si>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</si>
  <si>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</si>
  <si>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</si>
  <si>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</si>
  <si>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</si>
  <si>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</si>
  <si>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</si>
  <si>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</si>
  <si>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</si>
  <si>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</si>
  <si>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</si>
  <si>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</si>
  <si>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</si>
  <si>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</si>
  <si>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</si>
  <si>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</si>
  <si>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</si>
  <si>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</si>
  <si>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</si>
  <si>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</si>
  <si>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</si>
  <si>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</si>
  <si>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</si>
  <si>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</si>
  <si>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</si>
  <si>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</si>
  <si>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</si>
  <si>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</si>
  <si>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</si>
  <si>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</si>
  <si>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</si>
  <si>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</si>
  <si>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</si>
  <si>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</si>
  <si>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</si>
  <si>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</si>
  <si>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</si>
  <si>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</si>
  <si>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</si>
  <si>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</si>
  <si>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</si>
  <si>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</si>
  <si>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</si>
  <si>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</si>
  <si>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</si>
  <si>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</si>
  <si>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</si>
  <si>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</si>
  <si>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</si>
  <si>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</si>
  <si>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</si>
  <si>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</si>
  <si>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</si>
  <si>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</si>
  <si>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</si>
  <si>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</si>
  <si>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</si>
  <si>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</si>
  <si>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</si>
  <si>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</si>
  <si>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</si>
  <si>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</si>
  <si>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</si>
  <si>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</si>
  <si>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</si>
  <si>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</si>
  <si>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</si>
  <si>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</si>
  <si>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</si>
  <si>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</si>
  <si>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</si>
  <si>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</si>
  <si>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</si>
  <si>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</si>
  <si>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</si>
  <si>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</si>
  <si>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</si>
  <si>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</si>
  <si>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</si>
  <si>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</si>
  <si>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</si>
  <si>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</si>
  <si>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</si>
  <si>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</si>
  <si>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</si>
  <si>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</si>
  <si>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</si>
  <si>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</si>
  <si>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</si>
  <si>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</si>
  <si>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</si>
  <si>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</si>
  <si>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</si>
  <si>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</si>
  <si>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</si>
  <si>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</si>
  <si>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</si>
  <si>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</si>
  <si>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</si>
  <si>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</si>
  <si>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</si>
  <si>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</si>
  <si>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</si>
  <si>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</si>
  <si>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</si>
  <si>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</si>
  <si>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</si>
  <si>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</si>
  <si>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</si>
  <si>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</si>
  <si>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</si>
  <si>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</si>
  <si>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</si>
  <si>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</si>
  <si>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</si>
  <si>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</si>
  <si>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</si>
  <si>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</si>
  <si>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</si>
  <si>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</si>
  <si>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</si>
  <si>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</si>
  <si>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</si>
  <si>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</si>
  <si>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</si>
  <si>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</si>
  <si>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</si>
  <si>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</si>
  <si>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</si>
  <si>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</si>
  <si>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</si>
  <si>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</si>
  <si>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</si>
  <si>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</si>
  <si>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</si>
  <si>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</si>
  <si>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</si>
  <si>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</si>
  <si>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</si>
  <si>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</si>
  <si>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</si>
  <si>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</si>
  <si>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</si>
  <si>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</si>
  <si>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</si>
  <si>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</si>
  <si>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</si>
  <si>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</si>
  <si>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</si>
  <si>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</si>
  <si>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</si>
  <si>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</si>
  <si>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</si>
  <si>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</si>
  <si>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</si>
  <si>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</si>
  <si>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</si>
  <si>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</si>
  <si>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</si>
  <si>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</si>
  <si>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</si>
  <si>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</si>
  <si>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</si>
  <si>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</si>
  <si>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</si>
  <si>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</si>
  <si>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</si>
  <si>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</si>
  <si>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</si>
  <si>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</si>
  <si>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</si>
  <si>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</si>
  <si>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</si>
  <si>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</si>
  <si>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</si>
  <si>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</si>
  <si>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</si>
  <si>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</si>
  <si>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</si>
  <si>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</si>
  <si>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</si>
  <si>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</si>
  <si>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</si>
  <si>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</si>
  <si>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</si>
  <si>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</si>
  <si>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</si>
  <si>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</si>
  <si>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</si>
  <si>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</si>
  <si>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</si>
  <si>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</si>
  <si>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</si>
  <si>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</si>
  <si>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</si>
  <si>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</si>
  <si>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</si>
  <si>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</si>
  <si>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</si>
  <si>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</si>
  <si>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</si>
  <si>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</si>
  <si>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</si>
  <si>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</si>
  <si>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</si>
  <si>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</si>
  <si>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</si>
  <si>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</si>
  <si>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</si>
  <si>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</si>
  <si>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</si>
  <si>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</si>
  <si>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</si>
  <si>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</si>
  <si>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</si>
  <si>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</si>
  <si>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</si>
  <si>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</si>
  <si>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</si>
  <si>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</si>
  <si>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</si>
  <si>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</si>
  <si>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</si>
  <si>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</si>
  <si>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</si>
  <si>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</si>
  <si>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</si>
  <si>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</si>
  <si>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</si>
  <si>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</si>
  <si>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</si>
  <si>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</si>
  <si>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</si>
  <si>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</si>
  <si>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</si>
  <si>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</si>
  <si>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</si>
  <si>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</si>
  <si>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</si>
  <si>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</si>
  <si>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</si>
  <si>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</si>
  <si>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</si>
  <si>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</si>
  <si>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</si>
  <si>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</si>
  <si>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</si>
  <si>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</si>
  <si>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</si>
  <si>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</si>
  <si>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</si>
  <si>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</si>
  <si>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</si>
  <si>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</si>
  <si>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</si>
  <si>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</si>
  <si>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</si>
  <si>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</si>
  <si>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</si>
  <si>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</si>
  <si>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</si>
  <si>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</si>
  <si>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</si>
  <si>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</si>
  <si>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</si>
  <si>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</si>
  <si>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</si>
  <si>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</si>
  <si>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</si>
  <si>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</si>
  <si>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</si>
  <si>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</si>
  <si>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</si>
  <si>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</si>
  <si>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</si>
  <si>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</si>
  <si>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</si>
  <si>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</si>
  <si>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</si>
  <si>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</si>
  <si>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</si>
  <si>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</si>
  <si>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</si>
  <si>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</si>
  <si>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</si>
  <si>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</si>
  <si>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</si>
  <si>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</si>
  <si>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</si>
  <si>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</si>
  <si>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</si>
  <si>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</si>
  <si>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</si>
  <si>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</si>
  <si>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</si>
  <si>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</si>
  <si>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</si>
  <si>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</si>
  <si>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</si>
  <si>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</si>
  <si>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</si>
  <si>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</si>
  <si>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</si>
  <si>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</si>
  <si>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</si>
  <si>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</si>
  <si>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</si>
  <si>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</si>
  <si>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</si>
  <si>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</si>
  <si>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</si>
  <si>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</si>
  <si>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</si>
  <si>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</si>
  <si>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</si>
  <si>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</si>
  <si>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</si>
  <si>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</si>
  <si>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</si>
  <si>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</si>
  <si>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</si>
  <si>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</si>
  <si>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</si>
  <si>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</si>
  <si>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</si>
  <si>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</si>
  <si>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</si>
  <si>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</si>
  <si>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</si>
  <si>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</si>
  <si>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</si>
  <si>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</si>
  <si>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</si>
  <si>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</si>
  <si>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</si>
  <si>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</si>
  <si>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</si>
  <si>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</si>
  <si>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</si>
  <si>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</si>
  <si>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</si>
  <si>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</si>
  <si>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</si>
  <si>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</si>
  <si>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</si>
  <si>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</si>
  <si>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</si>
  <si>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</si>
  <si>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</si>
  <si>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</si>
  <si>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</si>
  <si>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</si>
  <si>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</si>
  <si>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</si>
  <si>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</si>
  <si>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</si>
  <si>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</si>
  <si>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</si>
  <si>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</si>
  <si>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</si>
  <si>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</si>
  <si>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</si>
  <si>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</si>
  <si>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</si>
  <si>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</si>
  <si>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</si>
  <si>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</si>
  <si>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</si>
  <si>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</si>
  <si>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</si>
  <si>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</si>
  <si>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</si>
  <si>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</si>
  <si>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</si>
  <si>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</si>
  <si>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</si>
  <si>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</si>
  <si>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</si>
  <si>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</si>
  <si>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</si>
  <si>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</si>
  <si>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</si>
  <si>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</si>
  <si>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</si>
  <si>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</si>
  <si>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</si>
  <si>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</si>
  <si>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</si>
  <si>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</si>
  <si>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</si>
  <si>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</si>
  <si>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</si>
  <si>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</si>
  <si>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</si>
  <si>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</si>
  <si>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</si>
  <si>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</si>
  <si>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</si>
  <si>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</si>
  <si>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</si>
  <si>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</si>
  <si>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</si>
  <si>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</si>
  <si>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</si>
  <si>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</si>
  <si>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</si>
  <si>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</si>
  <si>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</si>
  <si>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</si>
  <si>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</si>
  <si>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</si>
  <si>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</si>
  <si>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</si>
  <si>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</si>
  <si>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</si>
  <si>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</si>
  <si>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</si>
  <si>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</si>
  <si>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</si>
  <si>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</si>
  <si>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</si>
  <si>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</si>
  <si>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</si>
  <si>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</si>
  <si>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</si>
  <si>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</si>
  <si>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</si>
  <si>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</si>
  <si>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</si>
  <si>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</si>
  <si>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</si>
  <si>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</si>
  <si>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</si>
  <si>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</si>
  <si>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</si>
  <si>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</si>
  <si>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</si>
  <si>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</si>
  <si>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</si>
  <si>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</si>
  <si>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</si>
  <si>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</si>
  <si>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</si>
  <si>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</si>
  <si>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</si>
  <si>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</si>
  <si>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</si>
  <si>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</si>
  <si>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</si>
  <si>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</si>
  <si>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</si>
  <si>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</si>
  <si>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</si>
  <si>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</si>
  <si>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</si>
  <si>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</si>
  <si>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</si>
  <si>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</si>
  <si>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</si>
  <si>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</si>
  <si>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</si>
  <si>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</si>
  <si>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</si>
  <si>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</si>
  <si>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</si>
  <si>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</si>
  <si>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</si>
  <si>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</si>
  <si>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</si>
  <si>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</si>
  <si>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</si>
  <si>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</si>
  <si>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</si>
  <si>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</si>
  <si>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</si>
  <si>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</si>
  <si>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</si>
  <si>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</si>
  <si>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</si>
  <si>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</si>
  <si>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</si>
  <si>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</si>
  <si>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</si>
  <si>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</si>
  <si>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</si>
  <si>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</si>
  <si>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</si>
  <si>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</si>
  <si>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</si>
  <si>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</si>
  <si>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</si>
  <si>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</si>
  <si>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</si>
  <si>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</si>
  <si>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</si>
  <si>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</si>
  <si>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</si>
  <si>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</si>
  <si>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</si>
  <si>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</si>
  <si>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</si>
  <si>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</si>
  <si>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</si>
  <si>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</si>
  <si>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</si>
  <si>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</si>
  <si>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</si>
  <si>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</si>
  <si>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</si>
  <si>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</si>
  <si>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</si>
  <si>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</si>
  <si>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</si>
  <si>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</si>
  <si>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</si>
  <si>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</si>
  <si>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</si>
  <si>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</si>
  <si>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</si>
  <si>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</si>
  <si>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</si>
  <si>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</si>
  <si>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</si>
  <si>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</si>
  <si>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</si>
  <si>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</si>
  <si>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</si>
  <si>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</si>
  <si>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</si>
  <si>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</si>
  <si>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</si>
  <si>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</si>
  <si>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</si>
  <si>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</si>
  <si>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</si>
  <si>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</si>
  <si>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</si>
  <si>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</si>
  <si>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</si>
  <si>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</si>
  <si>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</si>
  <si>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</si>
  <si>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</si>
  <si>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</si>
  <si>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</si>
  <si>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</si>
  <si>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</si>
  <si>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</si>
  <si>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</si>
  <si>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</si>
  <si>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</si>
  <si>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</si>
  <si>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</si>
  <si>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</si>
  <si>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</si>
  <si>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</si>
  <si>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</si>
  <si>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</si>
  <si>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</si>
  <si>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</si>
  <si>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</si>
  <si>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</si>
  <si>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</si>
  <si>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</si>
  <si>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</si>
  <si>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</si>
  <si>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</si>
  <si>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</si>
  <si>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</si>
  <si>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</si>
  <si>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</si>
  <si>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</si>
  <si>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</si>
  <si>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</si>
  <si>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</si>
  <si>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</si>
  <si>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</si>
  <si>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</si>
  <si>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</si>
  <si>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</si>
  <si>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</si>
  <si>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</si>
  <si>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</si>
  <si>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</si>
  <si>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</si>
  <si>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</si>
  <si>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</si>
  <si>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</si>
  <si>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</si>
  <si>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</si>
  <si>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</si>
  <si>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</si>
  <si>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</si>
  <si>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</si>
  <si>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</si>
  <si>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</si>
  <si>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</si>
  <si>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</si>
  <si>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</si>
  <si>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</si>
  <si>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</si>
  <si>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</si>
  <si>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</si>
  <si>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</si>
  <si>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</si>
  <si>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</si>
  <si>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</si>
  <si>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</si>
  <si>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</si>
  <si>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</si>
  <si>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</si>
  <si>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</si>
  <si>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</si>
  <si>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</si>
  <si>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</si>
  <si>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</si>
  <si>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</si>
  <si>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</si>
  <si>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</si>
  <si>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</si>
  <si>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</si>
  <si>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</si>
  <si>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</si>
  <si>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</si>
  <si>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</si>
  <si>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</si>
  <si>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</si>
  <si>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</si>
  <si>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</si>
  <si>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</si>
  <si>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</si>
  <si>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</si>
  <si>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</si>
  <si>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</si>
  <si>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</si>
  <si>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</si>
  <si>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</si>
  <si>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</si>
  <si>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</si>
  <si>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</si>
  <si>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</si>
  <si>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</si>
  <si>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</si>
  <si>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</si>
  <si>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</si>
  <si>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</si>
  <si>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</si>
  <si>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</si>
  <si>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</si>
  <si>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</si>
  <si>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</si>
  <si>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</si>
  <si>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</si>
  <si>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</si>
  <si>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</si>
  <si>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</si>
  <si>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</si>
  <si>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</si>
  <si>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</si>
  <si>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</si>
  <si>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</si>
  <si>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</si>
  <si>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</si>
  <si>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</si>
  <si>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</si>
  <si>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</si>
  <si>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</si>
  <si>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</si>
  <si>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</si>
  <si>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</si>
  <si>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</si>
  <si>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</si>
  <si>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</si>
  <si>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</si>
  <si>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</si>
  <si>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</si>
  <si>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</si>
  <si>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</si>
  <si>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</si>
  <si>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</si>
  <si>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</si>
  <si>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</si>
  <si>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</si>
  <si>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</si>
  <si>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</si>
  <si>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</si>
  <si>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</si>
  <si>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</si>
  <si>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</si>
  <si>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</si>
  <si>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</si>
  <si>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</si>
  <si>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</si>
  <si>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</si>
  <si>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</si>
  <si>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</si>
  <si>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</si>
  <si>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</si>
  <si>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</si>
  <si>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</si>
  <si>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</si>
  <si>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</si>
  <si>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</si>
  <si>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</si>
  <si>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</si>
  <si>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</si>
  <si>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</si>
  <si>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</si>
  <si>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</si>
  <si>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</si>
  <si>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</si>
  <si>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</si>
  <si>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</si>
  <si>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</si>
  <si>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</si>
  <si>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</si>
  <si>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</si>
  <si>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</si>
  <si>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</si>
  <si>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</si>
  <si>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</si>
  <si>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</si>
  <si>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</si>
  <si>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</si>
  <si>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</si>
  <si>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</si>
  <si>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</si>
  <si>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</si>
  <si>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</si>
  <si>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</si>
  <si>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</si>
  <si>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</si>
  <si>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</si>
  <si>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</si>
  <si>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</si>
  <si>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</si>
  <si>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</si>
  <si>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</si>
  <si>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</si>
  <si>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</si>
  <si>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</si>
  <si>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</si>
  <si>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</si>
  <si>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</si>
  <si>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</si>
  <si>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</si>
  <si>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</si>
  <si>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</si>
  <si>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</si>
  <si>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</si>
  <si>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</si>
  <si>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</si>
  <si>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</si>
  <si>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</si>
  <si>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</si>
  <si>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</si>
  <si>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</si>
  <si>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</si>
  <si>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</si>
  <si>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</si>
  <si>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</si>
  <si>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</si>
  <si>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</si>
  <si>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</si>
  <si>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</si>
  <si>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</si>
  <si>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</si>
  <si>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</si>
  <si>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</si>
  <si>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</si>
  <si>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</si>
  <si>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</si>
  <si>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</si>
  <si>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</si>
  <si>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</si>
  <si>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</si>
  <si>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</si>
  <si>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</si>
  <si>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</si>
  <si>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</si>
  <si>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</si>
  <si>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</si>
  <si>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</si>
  <si>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</si>
  <si>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</si>
  <si>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</si>
  <si>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</si>
  <si>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</si>
  <si>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</si>
  <si>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</si>
  <si>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</si>
  <si>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</si>
  <si>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</si>
  <si>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</si>
  <si>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</si>
  <si>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</si>
  <si>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</si>
  <si>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</si>
  <si>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</si>
  <si>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</si>
  <si>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</si>
  <si>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</si>
  <si>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</si>
  <si>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</si>
  <si>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</si>
  <si>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</si>
  <si>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</si>
  <si>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</si>
  <si>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</si>
  <si>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</si>
  <si>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</si>
  <si>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</si>
  <si>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</si>
  <si>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</si>
  <si>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</si>
  <si>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</si>
  <si>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</si>
  <si>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</si>
  <si>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</si>
  <si>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</si>
  <si>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</si>
  <si>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</si>
  <si>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</si>
  <si>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</si>
  <si>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</si>
  <si>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</si>
  <si>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</si>
  <si>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</si>
  <si>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</si>
  <si>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</si>
  <si>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</si>
  <si>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</si>
  <si>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</si>
  <si>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</si>
  <si>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</si>
  <si>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</si>
  <si>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</si>
  <si>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</si>
  <si>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</si>
  <si>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</si>
  <si>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</si>
  <si>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</si>
  <si>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</si>
  <si>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</si>
  <si>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</si>
  <si>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</si>
  <si>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</si>
  <si>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</si>
  <si>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</si>
  <si>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</si>
  <si>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</si>
  <si>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</si>
  <si>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</si>
  <si>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</si>
  <si>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</si>
  <si>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</si>
  <si>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</si>
  <si>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</si>
  <si>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</si>
  <si>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</si>
  <si>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</si>
  <si>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</si>
  <si>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</si>
  <si>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</si>
  <si>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</si>
  <si>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</si>
  <si>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</si>
  <si>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</si>
  <si>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</si>
  <si>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</si>
  <si>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</si>
  <si>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</si>
  <si>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</si>
  <si>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</si>
  <si>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</si>
  <si>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</si>
  <si>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</si>
  <si>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</si>
  <si>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</si>
  <si>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</si>
  <si>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</si>
  <si>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</si>
  <si>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</si>
  <si>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</si>
  <si>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</si>
  <si>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</si>
  <si>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</si>
  <si>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</si>
  <si>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</si>
  <si>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</si>
  <si>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</si>
  <si>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</si>
  <si>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</si>
  <si>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</si>
  <si>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</si>
  <si>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</si>
  <si>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</si>
  <si>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</si>
  <si>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</si>
  <si>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</si>
  <si>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</si>
  <si>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</si>
  <si>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</si>
  <si>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</si>
  <si>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</si>
  <si>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</si>
  <si>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</si>
  <si>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</si>
  <si>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</si>
  <si>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</si>
  <si>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</si>
  <si>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</si>
  <si>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</si>
  <si>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</si>
  <si>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</si>
  <si>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</si>
  <si>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</si>
  <si>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</si>
  <si>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</si>
  <si>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</si>
  <si>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</si>
  <si>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</si>
  <si>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</si>
  <si>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</si>
  <si>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</si>
  <si>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</si>
  <si>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</si>
  <si>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</si>
  <si>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</si>
  <si>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</si>
  <si>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</si>
  <si>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</si>
  <si>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</si>
  <si>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</si>
  <si>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</si>
  <si>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</si>
  <si>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</si>
  <si>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</si>
  <si>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</si>
  <si>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</si>
  <si>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</si>
  <si>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</si>
  <si>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</si>
  <si>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</si>
  <si>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</si>
  <si>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</si>
  <si>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</si>
  <si>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</si>
  <si>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</si>
  <si>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</si>
  <si>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</si>
  <si>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</si>
  <si>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</si>
  <si>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</si>
  <si>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</si>
  <si>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</si>
  <si>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</si>
  <si>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</si>
  <si>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</si>
  <si>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</si>
  <si>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</si>
  <si>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</si>
  <si>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</si>
  <si>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</si>
  <si>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</si>
  <si>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</si>
  <si>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</si>
  <si>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</si>
  <si>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</si>
  <si>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</si>
  <si>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</si>
  <si>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</si>
  <si>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</si>
  <si>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</si>
  <si>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</si>
  <si>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</si>
  <si>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</si>
  <si>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</si>
  <si>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</si>
  <si>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</si>
  <si>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</si>
  <si>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</si>
  <si>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</si>
  <si>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</si>
  <si>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</si>
  <si>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</si>
  <si>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</si>
  <si>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</si>
  <si>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</si>
  <si>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</si>
  <si>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</si>
  <si>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</si>
  <si>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</si>
  <si>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</si>
  <si>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</si>
  <si>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</si>
  <si>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</si>
  <si>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</si>
  <si>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</si>
  <si>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</si>
  <si>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</si>
  <si>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</si>
  <si>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</si>
  <si>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</si>
  <si>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</si>
  <si>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</si>
  <si>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</si>
  <si>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</si>
  <si>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</si>
  <si>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</si>
  <si>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</si>
  <si>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</si>
  <si>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</si>
  <si>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</si>
  <si>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</si>
  <si>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</si>
  <si>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</si>
  <si>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</si>
  <si>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</si>
  <si>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</si>
  <si>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</si>
  <si>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</si>
  <si>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</si>
  <si>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</si>
  <si>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</si>
  <si>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</si>
  <si>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</si>
  <si>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</si>
  <si>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</si>
  <si>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</si>
  <si>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</si>
  <si>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</si>
  <si>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</si>
  <si>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</si>
  <si>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</si>
  <si>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</si>
  <si>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</si>
  <si>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</si>
  <si>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</si>
  <si>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</si>
  <si>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</si>
  <si>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</si>
  <si>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</si>
  <si>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</si>
  <si>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</si>
  <si>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</si>
  <si>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</si>
  <si>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</si>
  <si>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</si>
  <si>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</si>
  <si>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</si>
  <si>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</si>
  <si>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</si>
  <si>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</si>
  <si>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</si>
  <si>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</si>
  <si>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</si>
  <si>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</si>
  <si>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</si>
  <si>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</si>
  <si>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</si>
  <si>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</si>
  <si>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</si>
  <si>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</si>
  <si>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</si>
  <si>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</si>
  <si>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</si>
  <si>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</si>
  <si>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</si>
  <si>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</si>
  <si>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</si>
  <si>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</si>
  <si>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</si>
  <si>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</si>
  <si>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</si>
  <si>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</si>
  <si>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</si>
  <si>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</si>
  <si>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</si>
  <si>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</si>
  <si>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</si>
  <si>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</si>
  <si>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</si>
  <si>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</si>
  <si>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</si>
  <si>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</si>
  <si>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</si>
  <si>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</si>
  <si>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</si>
  <si>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</si>
  <si>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</si>
  <si>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</si>
  <si>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</si>
  <si>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</si>
  <si>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</si>
  <si>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</si>
  <si>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</si>
  <si>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</si>
  <si>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</si>
  <si>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</si>
  <si>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</si>
  <si>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</si>
  <si>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</si>
  <si>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</si>
  <si>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</si>
  <si>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</si>
  <si>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</si>
  <si>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</si>
  <si>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</si>
  <si>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</si>
  <si>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</si>
  <si>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</si>
  <si>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</si>
  <si>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</si>
  <si>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</si>
  <si>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</si>
  <si>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</si>
  <si>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</si>
  <si>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</si>
  <si>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</si>
  <si>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</si>
  <si>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</si>
  <si>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</si>
  <si>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</si>
  <si>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</si>
  <si>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</si>
  <si>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</si>
  <si>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</si>
  <si>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</si>
  <si>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</si>
  <si>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</si>
  <si>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</si>
  <si>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</si>
  <si>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</si>
  <si>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</si>
  <si>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</si>
  <si>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</si>
  <si>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</si>
  <si>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</si>
  <si>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</si>
  <si>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</si>
  <si>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</si>
  <si>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</si>
  <si>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</si>
  <si>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</si>
  <si>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</si>
  <si>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</si>
  <si>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</si>
  <si>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</si>
  <si>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</si>
  <si>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</si>
  <si>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</si>
  <si>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</si>
  <si>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</si>
  <si>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</si>
  <si>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</si>
  <si>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</si>
  <si>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</si>
  <si>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</si>
  <si>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</si>
  <si>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</si>
  <si>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</si>
  <si>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</si>
  <si>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</si>
  <si>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</si>
  <si>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</si>
  <si>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</si>
  <si>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</si>
  <si>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</si>
  <si>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</si>
  <si>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</si>
  <si>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</si>
  <si>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</si>
  <si>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</si>
  <si>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</si>
  <si>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</si>
  <si>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</si>
  <si>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</si>
  <si>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</si>
  <si>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</si>
  <si>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</si>
  <si>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</si>
  <si>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</si>
  <si>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</si>
  <si>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</si>
  <si>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</si>
  <si>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</si>
  <si>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</si>
  <si>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</si>
  <si>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</si>
  <si>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</si>
  <si>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</si>
  <si>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</si>
  <si>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</si>
  <si>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</si>
  <si>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</si>
  <si>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</si>
  <si>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</si>
  <si>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</si>
  <si>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</si>
  <si>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</si>
  <si>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</si>
  <si>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</si>
  <si>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</si>
  <si>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</si>
  <si>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</si>
  <si>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</si>
  <si>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</si>
  <si>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</si>
  <si>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</si>
  <si>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</si>
  <si>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</si>
  <si>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</si>
  <si>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</si>
  <si>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</si>
  <si>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</si>
  <si>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</si>
  <si>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</si>
  <si>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</si>
  <si>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</si>
  <si>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</si>
  <si>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</si>
  <si>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</si>
  <si>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</si>
  <si>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</si>
  <si>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</si>
  <si>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</si>
  <si>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</si>
  <si>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</si>
  <si>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</si>
  <si>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</si>
  <si>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</si>
  <si>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</si>
  <si>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</si>
  <si>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</si>
  <si>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</si>
  <si>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</si>
  <si>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</si>
  <si>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</si>
  <si>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</si>
  <si>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</si>
  <si>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</si>
  <si>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</si>
  <si>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</si>
  <si>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</si>
  <si>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</si>
  <si>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</si>
  <si>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</si>
  <si>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</si>
  <si>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</si>
  <si>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</si>
  <si>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</si>
  <si>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</si>
  <si>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</si>
  <si>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</si>
  <si>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</si>
  <si>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</si>
  <si>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</si>
  <si>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</si>
  <si>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</si>
  <si>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</si>
  <si>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</si>
  <si>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</si>
  <si>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</si>
  <si>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</si>
  <si>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</si>
  <si>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</si>
  <si>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</si>
  <si>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</si>
  <si>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</si>
  <si>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</si>
  <si>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</si>
  <si>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</si>
  <si>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</si>
  <si>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</si>
  <si>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</si>
  <si>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</si>
  <si>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</si>
  <si>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</si>
  <si>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</si>
  <si>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</si>
  <si>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</si>
  <si>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</si>
  <si>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</si>
  <si>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</si>
  <si>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</si>
  <si>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</si>
  <si>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</si>
  <si>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</si>
  <si>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</si>
  <si>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</si>
  <si>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</si>
  <si>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</si>
  <si>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</si>
  <si>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</si>
  <si>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</si>
  <si>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</si>
  <si>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</si>
  <si>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</si>
  <si>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</si>
  <si>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</si>
  <si>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</si>
  <si>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</si>
  <si>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</si>
  <si>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</si>
  <si>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</si>
  <si>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</si>
  <si>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</si>
  <si>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</si>
  <si>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</si>
  <si>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</si>
  <si>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</si>
  <si>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</si>
  <si>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</si>
  <si>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</si>
  <si>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</si>
  <si>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</si>
  <si>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</si>
  <si>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</si>
  <si>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</si>
  <si>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</si>
  <si>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</si>
  <si>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</si>
  <si>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</si>
  <si>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</si>
  <si>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</si>
  <si>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</si>
  <si>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</si>
  <si>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</si>
  <si>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</si>
  <si>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</si>
  <si>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</si>
  <si>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</si>
  <si>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</si>
  <si>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</si>
  <si>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</si>
  <si>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</si>
  <si>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</si>
  <si>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</si>
  <si>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</si>
  <si>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</si>
  <si>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</si>
  <si>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</si>
  <si>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</si>
  <si>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</si>
  <si>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</si>
  <si>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</si>
  <si>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</si>
  <si>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</si>
  <si>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</si>
  <si>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</si>
  <si>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</si>
  <si>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</si>
  <si>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</si>
  <si>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</si>
  <si>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</si>
  <si>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</si>
  <si>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</si>
  <si>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</si>
  <si>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</si>
  <si>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</si>
  <si>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</si>
  <si>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</si>
  <si>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</si>
  <si>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</si>
  <si>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</si>
  <si>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</si>
  <si>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</si>
  <si>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</si>
  <si>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</si>
  <si>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</si>
  <si>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</si>
  <si>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</si>
  <si>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</si>
  <si>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</si>
  <si>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</si>
  <si>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</si>
  <si>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</si>
  <si>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</si>
  <si>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</si>
  <si>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</si>
  <si>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</si>
  <si>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</si>
  <si>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</si>
  <si>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</si>
  <si>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</si>
  <si>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</si>
  <si>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</si>
  <si>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</si>
  <si>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</si>
  <si>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</si>
  <si>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</si>
  <si>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</si>
  <si>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</si>
  <si>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</si>
  <si>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</si>
  <si>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</si>
  <si>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</si>
  <si>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</si>
  <si>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</si>
  <si>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</si>
  <si>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</si>
  <si>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</si>
  <si>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</si>
  <si>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</si>
  <si>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</si>
  <si>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</si>
  <si>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</si>
  <si>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</si>
  <si>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</si>
  <si>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</si>
  <si>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</si>
  <si>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</si>
  <si>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</si>
  <si>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</si>
  <si>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</si>
  <si>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</si>
  <si>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</si>
  <si>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</si>
  <si>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</si>
  <si>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</si>
  <si>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</si>
  <si>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</si>
  <si>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</si>
  <si>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</si>
  <si>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</si>
  <si>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</si>
  <si>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</si>
  <si>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</si>
  <si>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</si>
  <si>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</si>
  <si>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</si>
  <si>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</si>
  <si>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</si>
  <si>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</si>
  <si>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</si>
  <si>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</si>
  <si>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</si>
  <si>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</si>
  <si>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</si>
  <si>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</si>
  <si>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</si>
  <si>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</si>
  <si>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</si>
  <si>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</si>
  <si>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</si>
  <si>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</si>
  <si>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</si>
  <si>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</si>
  <si>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</si>
  <si>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</si>
  <si>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</si>
  <si>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</si>
  <si>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</si>
  <si>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</si>
  <si>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</si>
  <si>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</si>
  <si>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</si>
  <si>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</si>
  <si>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</si>
  <si>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</si>
  <si>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</si>
  <si>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</si>
  <si>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</si>
  <si>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</si>
  <si>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</si>
  <si>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</si>
  <si>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</si>
  <si>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</si>
  <si>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</si>
  <si>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</si>
  <si>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</si>
  <si>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</si>
  <si>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</si>
  <si>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</si>
  <si>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</si>
  <si>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</si>
  <si>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</si>
  <si>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</si>
  <si>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</si>
  <si>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</si>
  <si>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</si>
  <si>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</si>
  <si>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</si>
  <si>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</si>
  <si>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</si>
  <si>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</si>
  <si>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</si>
  <si>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</si>
  <si>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</si>
  <si>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</si>
  <si>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</si>
  <si>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</si>
  <si>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</si>
  <si>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</si>
  <si>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</si>
  <si>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</si>
  <si>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</si>
  <si>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</si>
  <si>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</si>
  <si>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</si>
  <si>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</si>
  <si>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</si>
  <si>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</si>
  <si>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</si>
  <si>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</si>
  <si>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</si>
  <si>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</si>
  <si>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</si>
  <si>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</si>
  <si>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</si>
  <si>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</si>
  <si>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</si>
  <si>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</si>
  <si>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</si>
  <si>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</si>
  <si>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</si>
  <si>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</si>
  <si>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</si>
  <si>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</si>
  <si>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</si>
  <si>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</si>
  <si>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</si>
  <si>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</si>
  <si>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</si>
  <si>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</si>
  <si>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</si>
  <si>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</si>
  <si>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</si>
  <si>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</si>
  <si>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</si>
  <si>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</si>
  <si>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</si>
  <si>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</si>
  <si>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</si>
  <si>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</si>
  <si>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</si>
  <si>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</si>
  <si>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</si>
  <si>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</si>
  <si>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</si>
  <si>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</si>
  <si>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</si>
  <si>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</si>
  <si>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</si>
  <si>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</si>
  <si>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</si>
  <si>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</si>
  <si>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</si>
  <si>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</si>
  <si>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</si>
  <si>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</si>
  <si>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</si>
  <si>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</si>
  <si>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</si>
  <si>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</si>
  <si>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</si>
  <si>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</si>
  <si>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</si>
  <si>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</si>
  <si>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</si>
  <si>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</si>
  <si>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</si>
  <si>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</si>
  <si>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</si>
  <si>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</si>
  <si>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</si>
  <si>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</si>
  <si>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</si>
  <si>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</si>
  <si>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</si>
  <si>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</si>
  <si>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</si>
  <si>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</si>
  <si>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</si>
  <si>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</si>
  <si>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</si>
  <si>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</si>
  <si>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</si>
  <si>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</si>
  <si>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</si>
  <si>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</si>
  <si>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</si>
  <si>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</si>
  <si>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</si>
  <si>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</si>
  <si>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</si>
  <si>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</si>
  <si>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</si>
  <si>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</si>
  <si>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</si>
  <si>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</si>
  <si>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</si>
  <si>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</si>
  <si>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</si>
  <si>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</si>
  <si>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</si>
  <si>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</si>
  <si>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</si>
  <si>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</si>
  <si>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</si>
  <si>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</si>
  <si>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</si>
  <si>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</si>
  <si>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</si>
  <si>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</si>
  <si>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</si>
  <si>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</si>
  <si>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</si>
  <si>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</si>
  <si>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</si>
  <si>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</si>
  <si>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</si>
  <si>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</si>
  <si>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</si>
  <si>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</si>
  <si>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</si>
  <si>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</si>
  <si>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</si>
  <si>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</si>
  <si>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</si>
  <si>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</si>
  <si>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</si>
  <si>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</si>
  <si>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</si>
  <si>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</si>
  <si>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</si>
  <si>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</si>
  <si>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</si>
  <si>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</si>
  <si>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</si>
  <si>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</si>
  <si>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</si>
  <si>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</si>
  <si>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</si>
  <si>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</si>
  <si>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</si>
  <si>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</si>
  <si>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</si>
  <si>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</si>
  <si>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</si>
  <si>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</si>
  <si>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</si>
  <si>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</si>
  <si>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</si>
  <si>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</si>
  <si>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</si>
  <si>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</si>
  <si>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</si>
  <si>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</si>
  <si>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</si>
  <si>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</si>
  <si>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</si>
  <si>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</si>
  <si>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</si>
  <si>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</si>
  <si>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</si>
  <si>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</si>
  <si>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</si>
  <si>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</si>
  <si>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</si>
  <si>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</si>
  <si>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</si>
  <si>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</si>
  <si>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</si>
  <si>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</si>
  <si>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</si>
  <si>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</si>
  <si>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</si>
  <si>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</si>
  <si>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</si>
  <si>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</si>
  <si>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</si>
  <si>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</si>
  <si>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</si>
  <si>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</si>
  <si>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</si>
  <si>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</si>
  <si>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</si>
  <si>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</si>
  <si>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</si>
  <si>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</si>
  <si>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</si>
  <si>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</si>
  <si>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</si>
  <si>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</si>
  <si>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</si>
  <si>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</si>
  <si>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</si>
  <si>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</si>
  <si>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</si>
  <si>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</si>
  <si>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</si>
  <si>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</si>
  <si>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</si>
  <si>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</si>
  <si>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</si>
  <si>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</si>
  <si>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</si>
  <si>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</si>
  <si>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</si>
  <si>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</si>
  <si>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</si>
  <si>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</si>
  <si>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</si>
  <si>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</si>
  <si>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</si>
  <si>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</si>
  <si>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</si>
  <si>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</si>
  <si>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</si>
  <si>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</si>
  <si>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</si>
  <si>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</si>
  <si>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</si>
  <si>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</si>
  <si>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</si>
  <si>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</si>
  <si>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</si>
  <si>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</si>
  <si>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</si>
  <si>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</si>
  <si>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</si>
  <si>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</si>
  <si>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</si>
  <si>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</si>
  <si>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</si>
  <si>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</si>
  <si>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</si>
  <si>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</si>
  <si>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</si>
  <si>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</si>
  <si>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</si>
  <si>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</si>
  <si>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</si>
  <si>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</si>
  <si>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</si>
  <si>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</si>
  <si>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</si>
  <si>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</si>
  <si>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</si>
  <si>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</si>
  <si>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</si>
  <si>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</si>
  <si>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</si>
  <si>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</si>
  <si>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</si>
  <si>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</si>
  <si>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</si>
  <si>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</si>
  <si>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</si>
  <si>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</si>
  <si>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</si>
  <si>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</si>
  <si>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</si>
  <si>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</si>
  <si>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</si>
  <si>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</si>
  <si>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</si>
  <si>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</si>
  <si>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</si>
  <si>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</si>
  <si>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</si>
  <si>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</si>
  <si>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</si>
  <si>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</si>
  <si>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</si>
  <si>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</si>
  <si>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</si>
  <si>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</si>
  <si>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</si>
  <si>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</si>
  <si>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</si>
  <si>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</si>
  <si>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</si>
  <si>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</si>
  <si>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</si>
  <si>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</si>
  <si>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</si>
  <si>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</si>
  <si>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</si>
  <si>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</si>
  <si>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</si>
  <si>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</si>
  <si>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</si>
  <si>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</si>
  <si>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</si>
  <si>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</si>
  <si>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</si>
  <si>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</si>
  <si>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</si>
  <si>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</si>
  <si>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</si>
  <si>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</si>
  <si>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</si>
  <si>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</si>
  <si>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</si>
  <si>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</si>
  <si>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</si>
  <si>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</si>
  <si>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</si>
  <si>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</si>
  <si>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</si>
  <si>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</si>
  <si>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</si>
  <si>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</si>
  <si>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</si>
  <si>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</si>
  <si>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</si>
  <si>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</si>
  <si>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</si>
  <si>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</si>
  <si>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</si>
  <si>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</si>
  <si>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</si>
  <si>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</si>
  <si>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</si>
  <si>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</si>
  <si>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</si>
  <si>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</si>
  <si>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</si>
  <si>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</si>
  <si>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</si>
  <si>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</si>
  <si>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</si>
  <si>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</si>
  <si>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</si>
  <si>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</si>
  <si>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</si>
  <si>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</si>
  <si>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</si>
  <si>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</si>
  <si>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</si>
  <si>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</si>
  <si>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</si>
  <si>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</si>
  <si>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</si>
  <si>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</si>
  <si>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</si>
  <si>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</si>
  <si>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</si>
  <si>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</si>
  <si>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</si>
  <si>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</si>
  <si>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</si>
  <si>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</si>
  <si>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</si>
  <si>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</si>
  <si>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</si>
  <si>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</si>
  <si>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</si>
  <si>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</si>
  <si>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</si>
  <si>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</si>
  <si>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</si>
  <si>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</si>
  <si>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</si>
  <si>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</si>
  <si>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</si>
  <si>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</si>
  <si>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</si>
  <si>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</si>
  <si>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</si>
  <si>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</si>
  <si>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</si>
  <si>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</si>
  <si>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</si>
  <si>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</si>
  <si>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</si>
  <si>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</si>
  <si>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</si>
  <si>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</si>
  <si>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</si>
  <si>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</si>
  <si>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</si>
  <si>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</si>
  <si>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</si>
  <si>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</si>
  <si>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</si>
  <si>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</si>
  <si>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</si>
  <si>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</si>
  <si>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</si>
  <si>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</si>
  <si>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</si>
  <si>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</si>
  <si>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</si>
  <si>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</si>
  <si>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</si>
  <si>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</si>
  <si>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</si>
  <si>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</si>
  <si>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</si>
  <si>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</si>
  <si>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</si>
  <si>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</si>
  <si>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</si>
  <si>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</si>
  <si>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</si>
  <si>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</si>
  <si>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</si>
  <si>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</si>
  <si>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</si>
  <si>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</si>
  <si>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</si>
  <si>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</si>
  <si>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</si>
  <si>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</si>
  <si>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</si>
  <si>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</si>
  <si>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</si>
  <si>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</si>
  <si>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</si>
  <si>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</si>
  <si>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</si>
  <si>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</si>
  <si>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</si>
  <si>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</si>
  <si>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</si>
  <si>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</si>
  <si>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</si>
  <si>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</si>
  <si>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</si>
  <si>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</si>
  <si>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</si>
  <si>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</si>
  <si>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</si>
  <si>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</si>
  <si>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</si>
  <si>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</si>
  <si>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</si>
  <si>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</si>
  <si>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</si>
  <si>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</si>
  <si>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</si>
  <si>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</si>
  <si>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</si>
  <si>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</si>
  <si>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</si>
  <si>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</si>
  <si>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</si>
  <si>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</si>
  <si>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</si>
  <si>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</si>
  <si>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</si>
  <si>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</si>
  <si>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</si>
  <si>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</si>
  <si>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</si>
  <si>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</si>
  <si>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</si>
  <si>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</si>
  <si>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</si>
  <si>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</si>
  <si>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</si>
  <si>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</si>
  <si>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</si>
  <si>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</si>
  <si>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</si>
  <si>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</si>
  <si>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</si>
  <si>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</si>
  <si>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</si>
  <si>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</si>
  <si>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</si>
  <si>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</si>
  <si>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</si>
  <si>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</si>
  <si>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</si>
  <si>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</si>
  <si>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</si>
  <si>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</si>
  <si>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</si>
  <si>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</si>
  <si>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</si>
  <si>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</si>
  <si>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</si>
  <si>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</si>
  <si>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</si>
  <si>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</si>
  <si>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</si>
  <si>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</si>
  <si>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</si>
  <si>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</si>
  <si>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</si>
  <si>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</si>
  <si>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</si>
  <si>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</si>
  <si>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</si>
  <si>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</si>
  <si>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</si>
  <si>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</si>
  <si>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</si>
  <si>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</si>
  <si>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</si>
  <si>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</si>
  <si>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</si>
  <si>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</si>
  <si>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</si>
  <si>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</si>
  <si>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</si>
  <si>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</si>
  <si>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</si>
  <si>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</si>
  <si>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</si>
  <si>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</si>
  <si>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</si>
  <si>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</si>
  <si>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</si>
  <si>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</si>
  <si>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</si>
  <si>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</si>
  <si>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</si>
  <si>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</si>
  <si>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</si>
  <si>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</si>
  <si>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</si>
  <si>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</si>
  <si>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</si>
  <si>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</si>
  <si>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</si>
  <si>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</si>
  <si>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</si>
  <si>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</si>
  <si>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</si>
  <si>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</si>
  <si>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</si>
  <si>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</si>
  <si>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</si>
  <si>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</si>
  <si>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</si>
  <si>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</si>
  <si>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</si>
  <si>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</si>
  <si>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</si>
  <si>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</si>
  <si>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</si>
  <si>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</si>
  <si>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</si>
  <si>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</si>
  <si>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</si>
  <si>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</si>
  <si>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</si>
  <si>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</si>
  <si>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</si>
  <si>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</si>
  <si>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</si>
  <si>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</si>
  <si>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</si>
  <si>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</si>
  <si>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</si>
  <si>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</si>
  <si>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</si>
  <si>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</si>
  <si>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</si>
  <si>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</si>
  <si>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</si>
  <si>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</si>
  <si>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</si>
  <si>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</si>
  <si>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</si>
  <si>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</si>
  <si>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</si>
  <si>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</si>
  <si>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</si>
  <si>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</si>
  <si>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</si>
  <si>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</si>
  <si>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</si>
  <si>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</si>
  <si>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</si>
  <si>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</si>
  <si>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</si>
  <si>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</si>
  <si>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</si>
  <si>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</si>
  <si>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</si>
  <si>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</si>
  <si>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</si>
  <si>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</si>
  <si>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</si>
  <si>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</si>
  <si>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</si>
  <si>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</si>
  <si>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</si>
  <si>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</si>
  <si>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</si>
  <si>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</si>
  <si>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</si>
  <si>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</si>
  <si>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</si>
  <si>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</si>
  <si>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</si>
  <si>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</si>
  <si>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</si>
  <si>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</si>
  <si>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</si>
  <si>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</si>
  <si>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</si>
  <si>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</si>
  <si>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</si>
  <si>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</si>
  <si>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</si>
  <si>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</si>
  <si>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</si>
  <si>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</si>
  <si>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</si>
  <si>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</si>
  <si>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</si>
  <si>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</si>
  <si>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</si>
  <si>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</si>
  <si>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</si>
  <si>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</si>
  <si>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</si>
  <si>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</si>
  <si>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</si>
  <si>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</si>
  <si>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</si>
  <si>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</si>
  <si>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</si>
  <si>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</si>
  <si>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</si>
  <si>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</si>
  <si>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</si>
  <si>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</si>
  <si>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</si>
  <si>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</si>
  <si>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</si>
  <si>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</si>
  <si>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</si>
  <si>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</si>
  <si>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</si>
  <si>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</si>
  <si>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</si>
  <si>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</si>
  <si>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</si>
  <si>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</si>
  <si>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</si>
  <si>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</si>
  <si>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</si>
  <si>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</si>
  <si>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</si>
  <si>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</si>
  <si>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</si>
  <si>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</si>
  <si>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</si>
  <si>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</si>
  <si>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</si>
  <si>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</si>
  <si>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</si>
  <si>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</si>
  <si>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</si>
  <si>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</si>
  <si>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</si>
  <si>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</si>
  <si>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</si>
  <si>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</si>
  <si>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</si>
  <si>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</si>
  <si>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</si>
  <si>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</si>
  <si>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</si>
  <si>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</si>
  <si>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</si>
  <si>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</si>
  <si>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</si>
  <si>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</si>
  <si>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</si>
  <si>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</si>
  <si>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</si>
  <si>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</si>
  <si>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</si>
  <si>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</si>
  <si>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</si>
  <si>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</si>
  <si>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</si>
  <si>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</si>
  <si>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</si>
  <si>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</si>
  <si>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</si>
  <si>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</si>
  <si>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</si>
  <si>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</si>
  <si>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</si>
  <si>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</si>
  <si>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</si>
  <si>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</si>
  <si>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</si>
  <si>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</si>
  <si>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</si>
  <si>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</si>
  <si>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</si>
  <si>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</si>
  <si>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</si>
  <si>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</si>
  <si>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</si>
  <si>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</si>
  <si>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</si>
  <si>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</si>
  <si>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</si>
  <si>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</si>
  <si>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</si>
  <si>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</si>
  <si>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</si>
  <si>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</si>
  <si>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</si>
  <si>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</si>
  <si>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</si>
  <si>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</si>
  <si>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</si>
  <si>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</si>
  <si>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</si>
  <si>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</si>
  <si>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</si>
  <si>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</si>
  <si>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</si>
  <si>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</si>
  <si>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</si>
  <si>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</si>
  <si>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</si>
  <si>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</si>
  <si>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</si>
  <si>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</si>
  <si>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</si>
  <si>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</si>
  <si>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</si>
  <si>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</si>
  <si>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</si>
  <si>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</si>
  <si>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</si>
  <si>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</si>
  <si>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</si>
  <si>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</si>
  <si>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</si>
  <si>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</si>
  <si>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</si>
  <si>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</si>
  <si>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</si>
  <si>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</si>
  <si>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</si>
  <si>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</si>
  <si>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</si>
  <si>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</si>
  <si>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</si>
  <si>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</si>
  <si>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</si>
  <si>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</si>
  <si>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</si>
  <si>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</si>
  <si>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</si>
  <si>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</si>
  <si>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</si>
  <si>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</si>
  <si>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</si>
  <si>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</si>
  <si>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</si>
  <si>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</si>
  <si>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</si>
  <si>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</si>
  <si>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</si>
  <si>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</si>
  <si>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</si>
  <si>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</si>
  <si>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</si>
  <si>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</si>
  <si>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</si>
  <si>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</si>
  <si>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</si>
  <si>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</si>
  <si>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</si>
  <si>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</si>
  <si>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</si>
  <si>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</si>
  <si>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</si>
  <si>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</si>
  <si>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</si>
  <si>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</si>
  <si>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</si>
  <si>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</si>
  <si>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</si>
  <si>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</si>
  <si>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</si>
  <si>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</si>
  <si>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</si>
  <si>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</si>
  <si>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</si>
  <si>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</si>
  <si>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</si>
  <si>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</si>
  <si>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</si>
  <si>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</si>
  <si>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</si>
  <si>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</si>
  <si>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</si>
  <si>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</si>
  <si>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</si>
  <si>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</si>
  <si>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</si>
  <si>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</si>
  <si>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</si>
  <si>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</si>
  <si>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</si>
  <si>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</si>
  <si>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</si>
  <si>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</si>
  <si>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</si>
  <si>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</si>
  <si>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</si>
  <si>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</si>
  <si>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</si>
  <si>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</si>
  <si>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</si>
  <si>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</si>
  <si>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</si>
  <si>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</si>
  <si>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</si>
  <si>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</si>
  <si>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</si>
  <si>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</si>
  <si>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</si>
  <si>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</si>
  <si>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</si>
  <si>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</si>
  <si>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</si>
  <si>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</si>
  <si>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</si>
  <si>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</si>
  <si>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</si>
  <si>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</si>
  <si>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</si>
  <si>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</si>
  <si>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</si>
  <si>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</si>
  <si>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</si>
  <si>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</si>
  <si>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</si>
  <si>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</si>
  <si>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</si>
  <si>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</si>
  <si>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</si>
  <si>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</si>
  <si>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</si>
  <si>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</si>
  <si>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</si>
  <si>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</si>
  <si>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</si>
  <si>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</si>
  <si>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</si>
  <si>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</si>
  <si>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</si>
  <si>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</si>
  <si>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</si>
  <si>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</si>
  <si>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</si>
  <si>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</si>
  <si>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</si>
  <si>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</si>
  <si>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</si>
  <si>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</si>
  <si>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</si>
  <si>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</si>
  <si>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</si>
  <si>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</si>
  <si>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</si>
  <si>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</si>
  <si>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</si>
  <si>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</si>
  <si>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</si>
  <si>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</si>
  <si>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</si>
  <si>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</si>
  <si>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</si>
  <si>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</si>
  <si>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</si>
  <si>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</si>
  <si>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</si>
  <si>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</si>
  <si>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</si>
  <si>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</si>
  <si>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</si>
  <si>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</si>
  <si>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</si>
  <si>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</si>
  <si>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</si>
  <si>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</si>
  <si>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</si>
  <si>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</si>
  <si>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</si>
  <si>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</si>
  <si>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</si>
  <si>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</si>
  <si>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</si>
  <si>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</si>
  <si>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</si>
  <si>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</si>
  <si>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</si>
  <si>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</si>
  <si>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</si>
  <si>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</si>
  <si>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</si>
  <si>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</si>
  <si>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</si>
  <si>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</si>
  <si>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</si>
  <si>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</si>
  <si>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</si>
  <si>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</si>
  <si>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</si>
  <si>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</si>
  <si>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</si>
  <si>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</si>
  <si>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</si>
  <si>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</si>
  <si>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</si>
  <si>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</si>
  <si>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</si>
  <si>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</si>
  <si>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</si>
  <si>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</si>
  <si>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</si>
  <si>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</si>
  <si>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</si>
  <si>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</si>
  <si>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</si>
  <si>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</si>
  <si>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</si>
  <si>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</si>
  <si>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</si>
  <si>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</si>
  <si>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</si>
  <si>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</si>
  <si>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</si>
  <si>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</si>
  <si>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</si>
  <si>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</si>
  <si>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</si>
  <si>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</si>
  <si>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</si>
  <si>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</si>
  <si>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</si>
  <si>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</si>
  <si>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</si>
  <si>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</si>
  <si>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</si>
  <si>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</si>
  <si>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</si>
  <si>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</si>
  <si>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</si>
  <si>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</si>
  <si>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</si>
  <si>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</si>
  <si>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</si>
  <si>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</si>
  <si>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</si>
  <si>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</si>
  <si>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</si>
  <si>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</si>
  <si>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</si>
  <si>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</si>
  <si>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</si>
  <si>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</si>
  <si>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</si>
  <si>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</si>
  <si>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</si>
  <si>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</si>
  <si>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</si>
  <si>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</si>
  <si>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</si>
  <si>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</si>
  <si>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</si>
  <si>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</si>
  <si>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</si>
  <si>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</si>
  <si>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</si>
  <si>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</si>
  <si>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</si>
  <si>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</si>
  <si>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</si>
  <si>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</si>
  <si>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</si>
  <si>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</si>
  <si>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</si>
  <si>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</si>
  <si>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</si>
  <si>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</si>
  <si>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</si>
  <si>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</si>
  <si>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</si>
  <si>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</si>
  <si>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</si>
  <si>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</si>
  <si>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</si>
  <si>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</si>
  <si>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</si>
  <si>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</si>
  <si>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</si>
  <si>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</si>
  <si>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</si>
  <si>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</si>
  <si>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</si>
  <si>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</si>
  <si>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</si>
  <si>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</si>
  <si>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</si>
  <si>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</si>
  <si>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</si>
  <si>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</si>
  <si>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</si>
  <si>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</si>
  <si>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</si>
  <si>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</si>
  <si>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</si>
  <si>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</si>
  <si>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</si>
  <si>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</si>
  <si>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</si>
  <si>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</si>
  <si>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</si>
  <si>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</si>
  <si>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</si>
  <si>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</si>
  <si>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</si>
  <si>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</si>
  <si>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</si>
  <si>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</si>
  <si>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</si>
  <si>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</si>
  <si>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</si>
  <si>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</si>
  <si>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</si>
  <si>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</si>
  <si>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</si>
  <si>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</si>
  <si>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</si>
  <si>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</si>
  <si>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</si>
  <si>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</si>
  <si>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</si>
  <si>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</si>
  <si>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</si>
  <si>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</si>
  <si>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</si>
  <si>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</si>
  <si>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</si>
  <si>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</si>
  <si>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</si>
  <si>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</si>
  <si>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</si>
  <si>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</si>
  <si>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</si>
  <si>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</si>
  <si>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</si>
  <si>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</si>
  <si>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</si>
  <si>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</si>
  <si>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</si>
  <si>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</si>
  <si>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</si>
  <si>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</si>
  <si>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</si>
  <si>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</si>
  <si>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</si>
  <si>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</si>
  <si>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</si>
  <si>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</si>
  <si>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</si>
  <si>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</si>
  <si>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</si>
  <si>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</si>
  <si>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</si>
  <si>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</si>
  <si>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</si>
  <si>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</si>
  <si>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</si>
  <si>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</si>
  <si>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</si>
  <si>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</si>
  <si>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</si>
  <si>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</si>
  <si>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</si>
  <si>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</si>
  <si>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</si>
  <si>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</si>
  <si>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</si>
  <si>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</si>
  <si>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</si>
  <si>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</si>
  <si>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</si>
  <si>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</si>
  <si>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</si>
  <si>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</si>
  <si>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</si>
  <si>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</si>
  <si>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</si>
  <si>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</si>
  <si>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</si>
  <si>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</si>
  <si>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</si>
  <si>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</si>
  <si>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</si>
  <si>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</si>
  <si>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</si>
  <si>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</si>
  <si>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</si>
  <si>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</si>
  <si>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</si>
  <si>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</si>
  <si>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</si>
  <si>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</si>
  <si>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</si>
  <si>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</si>
  <si>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</si>
  <si>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</si>
  <si>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</si>
  <si>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</si>
  <si>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</si>
  <si>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</si>
  <si>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</si>
  <si>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</si>
  <si>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</si>
  <si>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</si>
  <si>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</si>
  <si>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</si>
  <si>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</si>
  <si>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</si>
  <si>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</si>
  <si>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</si>
  <si>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</si>
  <si>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</si>
  <si>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</si>
  <si>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</si>
  <si>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</si>
  <si>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</si>
  <si>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</si>
  <si>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</si>
  <si>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</si>
  <si>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</si>
  <si>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</si>
  <si>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</si>
  <si>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</si>
  <si>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</si>
  <si>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</si>
  <si>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</si>
  <si>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</si>
  <si>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</si>
  <si>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</si>
  <si>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</si>
  <si>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</si>
  <si>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</si>
  <si>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</si>
  <si>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</si>
  <si>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</si>
  <si>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</si>
  <si>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</si>
  <si>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</si>
  <si>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</si>
  <si>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</si>
  <si>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</si>
  <si>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</si>
  <si>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</si>
  <si>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</si>
  <si>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</si>
  <si>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</si>
  <si>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</si>
  <si>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</si>
  <si>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</si>
  <si>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</si>
  <si>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</si>
  <si>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</si>
  <si>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</si>
  <si>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</si>
  <si>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</si>
  <si>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</si>
  <si>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</si>
  <si>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</si>
  <si>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</si>
  <si>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</si>
  <si>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</si>
  <si>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</si>
  <si>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</si>
  <si>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</si>
  <si>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</si>
  <si>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</si>
  <si>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</si>
  <si>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</si>
  <si>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</si>
  <si>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</si>
  <si>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</si>
  <si>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</si>
  <si>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</si>
  <si>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</si>
  <si>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</si>
  <si>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</si>
  <si>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</si>
  <si>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</si>
  <si>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</si>
  <si>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</si>
  <si>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</si>
  <si>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</si>
  <si>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</si>
  <si>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</si>
  <si>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</si>
  <si>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</si>
  <si>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</si>
  <si>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</si>
  <si>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</si>
  <si>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</si>
  <si>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</si>
  <si>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</si>
  <si>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</si>
  <si>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</si>
  <si>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</si>
  <si>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</si>
  <si>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</si>
  <si>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</si>
  <si>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</si>
  <si>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</si>
  <si>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</si>
  <si>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</si>
  <si>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</si>
  <si>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</si>
  <si>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</si>
  <si>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</si>
  <si>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</si>
  <si>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</si>
  <si>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</si>
  <si>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</si>
  <si>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</si>
  <si>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</si>
  <si>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</si>
  <si>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</si>
  <si>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</si>
  <si>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</si>
  <si>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</si>
  <si>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</si>
  <si>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</si>
  <si>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</si>
  <si>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</si>
  <si>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</si>
  <si>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</si>
  <si>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</si>
  <si>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</si>
  <si>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</si>
  <si>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</si>
  <si>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</si>
  <si>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</si>
  <si>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</si>
  <si>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</si>
  <si>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</si>
  <si>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</si>
  <si>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</si>
  <si>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</si>
  <si>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</si>
  <si>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</si>
  <si>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</si>
  <si>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</si>
  <si>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</si>
  <si>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</si>
  <si>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</si>
  <si>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</si>
  <si>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</si>
  <si>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</si>
  <si>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</si>
  <si>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</si>
  <si>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</si>
  <si>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</si>
  <si>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</si>
  <si>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</si>
  <si>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</si>
  <si>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</si>
  <si>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</si>
  <si>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</si>
  <si>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</si>
  <si>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</si>
  <si>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</si>
  <si>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</si>
  <si>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</si>
  <si>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</si>
  <si>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</si>
  <si>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</si>
  <si>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</si>
  <si>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</si>
  <si>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</si>
  <si>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</si>
  <si>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</si>
  <si>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</si>
  <si>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</si>
  <si>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</si>
  <si>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</si>
  <si>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</si>
  <si>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</si>
  <si>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</si>
  <si>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</si>
  <si>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</si>
  <si>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</si>
  <si>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</si>
  <si>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</si>
  <si>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</si>
  <si>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</si>
  <si>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</si>
  <si>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</si>
  <si>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</si>
  <si>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</si>
  <si>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</si>
  <si>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</si>
  <si>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</si>
  <si>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</si>
  <si>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</si>
  <si>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</si>
  <si>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</si>
  <si>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</si>
  <si>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</si>
  <si>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</si>
  <si>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</si>
  <si>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</si>
  <si>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</si>
  <si>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</si>
  <si>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</si>
  <si>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</si>
  <si>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</si>
  <si>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</si>
  <si>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</si>
  <si>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</si>
  <si>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</si>
  <si>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</si>
  <si>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</si>
  <si>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</si>
  <si>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</si>
  <si>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</si>
  <si>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</si>
  <si>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</si>
  <si>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</si>
  <si>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</si>
  <si>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</si>
  <si>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</si>
  <si>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</si>
  <si>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</si>
  <si>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</si>
  <si>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</si>
  <si>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</si>
  <si>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</si>
  <si>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</si>
  <si>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</si>
  <si>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</si>
  <si>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</si>
  <si>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</si>
  <si>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</si>
  <si>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</si>
  <si>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</si>
  <si>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</si>
  <si>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</si>
  <si>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</si>
  <si>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</si>
  <si>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</si>
  <si>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</si>
  <si>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</si>
  <si>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</si>
  <si>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</si>
  <si>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</si>
  <si>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</si>
  <si>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</si>
  <si>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</si>
  <si>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</si>
  <si>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</si>
  <si>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</si>
  <si>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</si>
  <si>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</si>
  <si>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</si>
  <si>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</si>
  <si>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</si>
  <si>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</si>
  <si>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</si>
  <si>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</si>
  <si>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</si>
  <si>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</si>
  <si>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</si>
  <si>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</si>
  <si>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</si>
  <si>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</si>
  <si>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</si>
  <si>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</si>
  <si>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</si>
  <si>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</si>
  <si>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</si>
  <si>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</si>
  <si>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</si>
  <si>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</si>
  <si>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</si>
  <si>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</si>
  <si>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</si>
  <si>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</si>
  <si>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</si>
  <si>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</si>
  <si>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</si>
  <si>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</si>
  <si>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</si>
  <si>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</si>
  <si>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</si>
  <si>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</si>
  <si>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</si>
  <si>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</si>
  <si>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</si>
  <si>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</si>
  <si>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</si>
  <si>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</si>
  <si>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</si>
  <si>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</si>
  <si>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</si>
  <si>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</si>
  <si>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</si>
  <si>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</si>
  <si>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</si>
  <si>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</si>
  <si>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</si>
  <si>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</si>
  <si>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</si>
  <si>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</si>
  <si>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</si>
  <si>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</si>
  <si>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</si>
  <si>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</si>
  <si>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</si>
  <si>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</si>
  <si>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</si>
  <si>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</si>
  <si>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</si>
  <si>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</si>
  <si>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</si>
  <si>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</si>
  <si>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</si>
  <si>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</si>
  <si>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</si>
  <si>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</si>
  <si>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</si>
  <si>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</si>
  <si>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</si>
  <si>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</si>
  <si>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</si>
  <si>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</si>
  <si>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</si>
  <si>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</si>
  <si>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</si>
  <si>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</si>
  <si>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</si>
  <si>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</si>
  <si>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</si>
  <si>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</si>
  <si>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</si>
  <si>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</si>
  <si>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</si>
  <si>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</si>
  <si>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</si>
  <si>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</si>
  <si>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</si>
  <si>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</si>
  <si>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</si>
  <si>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</si>
  <si>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</si>
  <si>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</si>
  <si>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</si>
  <si>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</si>
  <si>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</si>
  <si>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</si>
  <si>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</si>
  <si>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</si>
  <si>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</si>
  <si>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</si>
  <si>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</si>
  <si>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</si>
  <si>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</si>
  <si>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</si>
  <si>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</si>
  <si>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</si>
  <si>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</si>
  <si>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</si>
  <si>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</si>
  <si>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</si>
  <si>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</si>
  <si>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</si>
  <si>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</si>
  <si>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</si>
  <si>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</si>
  <si>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</si>
  <si>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</si>
  <si>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</si>
  <si>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</si>
  <si>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</si>
  <si>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</si>
  <si>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</si>
  <si>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</si>
  <si>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</si>
  <si>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</si>
  <si>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</si>
  <si>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</si>
  <si>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</si>
  <si>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</si>
  <si>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</si>
  <si>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</si>
  <si>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</si>
  <si>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</si>
  <si>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</si>
  <si>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</si>
  <si>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</si>
  <si>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</si>
  <si>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</si>
  <si>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</si>
  <si>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</si>
  <si>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</si>
  <si>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</si>
  <si>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</si>
  <si>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</si>
  <si>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</si>
  <si>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</si>
  <si>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</si>
  <si>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</si>
  <si>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</si>
  <si>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</si>
  <si>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</si>
  <si>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</si>
  <si>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</si>
  <si>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</si>
  <si>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</si>
  <si>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</si>
  <si>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</si>
  <si>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</si>
  <si>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</si>
  <si>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</si>
  <si>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</si>
  <si>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</si>
  <si>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</si>
  <si>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</si>
  <si>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</si>
  <si>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</si>
  <si>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</si>
  <si>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</si>
  <si>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</si>
  <si>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</si>
  <si>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</si>
  <si>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</si>
  <si>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</si>
  <si>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</si>
  <si>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</si>
  <si>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</si>
  <si>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</si>
  <si>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</si>
  <si>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</si>
  <si>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</si>
  <si>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</si>
  <si>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</si>
  <si>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</si>
  <si>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</si>
  <si>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</si>
  <si>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</si>
  <si>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</si>
  <si>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</si>
  <si>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</si>
  <si>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</si>
  <si>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</si>
  <si>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</si>
  <si>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</si>
  <si>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</si>
  <si>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</si>
  <si>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</si>
  <si>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</si>
  <si>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</si>
  <si>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</si>
  <si>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</si>
  <si>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</si>
  <si>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</si>
  <si>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</si>
  <si>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</si>
  <si>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</si>
  <si>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</si>
  <si>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</si>
  <si>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</si>
  <si>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</si>
  <si>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</si>
  <si>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</si>
  <si>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</si>
  <si>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</si>
  <si>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</si>
  <si>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</si>
  <si>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</si>
  <si>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</si>
  <si>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</si>
  <si>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</si>
  <si>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</si>
  <si>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</si>
  <si>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</si>
  <si>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</si>
  <si>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</si>
  <si>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</si>
  <si>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</si>
  <si>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</si>
  <si>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</si>
  <si>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</si>
  <si>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</si>
  <si>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</si>
  <si>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</si>
  <si>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</si>
  <si>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</si>
  <si>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</si>
  <si>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</si>
  <si>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</si>
  <si>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</si>
  <si>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</si>
  <si>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</si>
  <si>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</si>
  <si>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</si>
  <si>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</si>
  <si>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</si>
  <si>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</si>
  <si>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</si>
  <si>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</si>
  <si>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</si>
  <si>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</si>
  <si>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</si>
  <si>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</si>
  <si>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</si>
  <si>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</si>
  <si>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</si>
  <si>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</si>
  <si>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</si>
  <si>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</si>
  <si>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</si>
  <si>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</si>
  <si>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</si>
  <si>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</si>
  <si>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</si>
  <si>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</si>
  <si>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</si>
  <si>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</si>
  <si>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</si>
  <si>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</si>
  <si>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</si>
  <si>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</si>
  <si>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</si>
  <si>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</si>
  <si>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</si>
  <si>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</si>
  <si>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</si>
  <si>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</si>
  <si>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</si>
  <si>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</si>
  <si>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</si>
  <si>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</si>
  <si>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</si>
  <si>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</si>
  <si>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</si>
  <si>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</si>
  <si>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</si>
  <si>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</si>
  <si>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</si>
  <si>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</si>
  <si>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</si>
  <si>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</si>
  <si>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</si>
  <si>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</si>
  <si>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</si>
  <si>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</si>
  <si>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</si>
  <si>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</si>
  <si>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</si>
  <si>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</si>
  <si>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</si>
  <si>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</si>
  <si>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</si>
  <si>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</si>
  <si>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</si>
  <si>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</si>
  <si>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</si>
  <si>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</si>
  <si>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</si>
  <si>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</si>
  <si>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</si>
  <si>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</si>
  <si>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</si>
  <si>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</si>
  <si>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</si>
  <si>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</si>
  <si>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</si>
  <si>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</si>
  <si>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</si>
  <si>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</si>
  <si>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</si>
  <si>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</si>
  <si>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</si>
  <si>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</si>
  <si>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</si>
  <si>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</si>
  <si>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</si>
  <si>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</si>
  <si>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</si>
  <si>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</si>
  <si>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</si>
  <si>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</si>
  <si>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</si>
  <si>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</si>
  <si>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</si>
  <si>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</si>
  <si>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</si>
  <si>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</si>
  <si>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</si>
  <si>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</si>
  <si>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</si>
  <si>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</si>
  <si>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</si>
  <si>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</si>
  <si>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</si>
  <si>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</si>
  <si>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</si>
  <si>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</si>
  <si>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</si>
  <si>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</si>
  <si>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</si>
  <si>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</si>
  <si>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</si>
  <si>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</si>
  <si>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</si>
  <si>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</si>
  <si>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</si>
  <si>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</si>
  <si>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</si>
  <si>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</si>
  <si>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</si>
  <si>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</si>
  <si>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</si>
  <si>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</si>
  <si>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</si>
  <si>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</si>
  <si>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</si>
  <si>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</si>
  <si>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</si>
  <si>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</si>
  <si>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</si>
  <si>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</si>
  <si>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</si>
  <si>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</si>
  <si>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</si>
  <si>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</si>
  <si>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</si>
  <si>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</si>
  <si>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</si>
  <si>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</si>
  <si>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</si>
  <si>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</si>
  <si>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</si>
  <si>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</si>
  <si>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</si>
  <si>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</si>
  <si>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</si>
  <si>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</si>
  <si>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</si>
  <si>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</si>
  <si>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</si>
  <si>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</si>
  <si>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</si>
  <si>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</si>
  <si>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</si>
  <si>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</si>
  <si>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</si>
  <si>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</si>
  <si>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</si>
  <si>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</si>
  <si>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</si>
  <si>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</si>
  <si>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</si>
  <si>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</si>
  <si>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</si>
  <si>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</si>
  <si>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</si>
  <si>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</si>
  <si>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</si>
  <si>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</si>
  <si>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</si>
  <si>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</si>
  <si>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</si>
  <si>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</si>
  <si>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</si>
  <si>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</si>
  <si>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</si>
  <si>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</si>
  <si>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</si>
  <si>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</si>
  <si>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</si>
  <si>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</si>
  <si>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</si>
  <si>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</si>
  <si>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</si>
  <si>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</si>
  <si>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</si>
  <si>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</si>
  <si>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</si>
  <si>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</si>
  <si>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</si>
  <si>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</si>
  <si>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</si>
  <si>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</si>
  <si>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</si>
  <si>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</si>
  <si>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</si>
  <si>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</si>
  <si>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</si>
  <si>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</si>
  <si>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</si>
  <si>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</si>
  <si>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</si>
  <si>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</si>
  <si>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</si>
  <si>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</si>
  <si>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</si>
  <si>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</si>
  <si>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</si>
  <si>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</si>
  <si>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</si>
  <si>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</si>
  <si>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</si>
  <si>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</si>
  <si>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</si>
  <si>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</si>
  <si>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</si>
  <si>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</si>
  <si>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</si>
  <si>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</si>
  <si>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</si>
  <si>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</si>
  <si>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</si>
  <si>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</si>
  <si>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</si>
  <si>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</si>
  <si>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</si>
  <si>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</si>
  <si>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</si>
  <si>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</si>
  <si>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</si>
  <si>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</si>
  <si>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</si>
  <si>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</si>
  <si>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</si>
  <si>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</si>
  <si>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</si>
  <si>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</si>
  <si>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</si>
  <si>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</si>
  <si>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</si>
  <si>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</si>
  <si>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</si>
  <si>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</si>
  <si>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</si>
  <si>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</si>
  <si>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</si>
  <si>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</si>
  <si>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</si>
  <si>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</si>
  <si>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</si>
  <si>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</si>
  <si>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</si>
  <si>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</si>
  <si>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</si>
  <si>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</si>
  <si>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</si>
  <si>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</si>
  <si>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</si>
  <si>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</si>
  <si>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</si>
  <si>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</si>
  <si>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</si>
  <si>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</si>
  <si>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</si>
  <si>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</si>
  <si>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</si>
  <si>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</si>
  <si>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</si>
  <si>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</si>
  <si>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</si>
  <si>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</si>
  <si>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</si>
  <si>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</si>
  <si>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</si>
  <si>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</si>
  <si>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</si>
  <si>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</si>
  <si>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</si>
  <si>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</si>
  <si>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</si>
  <si>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</si>
  <si>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</si>
  <si>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</si>
  <si>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</si>
  <si>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</si>
  <si>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</si>
  <si>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</si>
  <si>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</si>
  <si>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</si>
  <si>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</si>
  <si>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</si>
  <si>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</si>
  <si>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</si>
  <si>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</si>
  <si>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</si>
  <si>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</si>
  <si>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</si>
  <si>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</si>
  <si>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</si>
  <si>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</si>
  <si>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</si>
  <si>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</si>
  <si>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</si>
  <si>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</si>
  <si>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</si>
  <si>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</si>
  <si>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</si>
  <si>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</si>
  <si>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</si>
  <si>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</si>
  <si>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</si>
  <si>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</si>
  <si>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</si>
  <si>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</si>
  <si>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</si>
  <si>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</si>
  <si>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</si>
  <si>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</si>
  <si>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</si>
  <si>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</si>
  <si>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</si>
  <si>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</si>
  <si>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</si>
  <si>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</si>
  <si>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</si>
  <si>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</si>
  <si>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</si>
  <si>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</si>
  <si>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</si>
  <si>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</si>
  <si>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</si>
  <si>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</si>
  <si>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</si>
  <si>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</si>
  <si>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</si>
  <si>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</si>
  <si>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</si>
  <si>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</si>
  <si>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</si>
  <si>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</si>
  <si>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</si>
  <si>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</si>
  <si>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</si>
  <si>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</si>
  <si>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</si>
  <si>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</si>
  <si>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</si>
  <si>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</si>
  <si>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</si>
  <si>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</si>
  <si>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</si>
  <si>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</si>
  <si>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</si>
  <si>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</si>
  <si>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</si>
  <si>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</si>
  <si>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</si>
  <si>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</si>
  <si>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</si>
  <si>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</si>
  <si>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</si>
  <si>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</si>
  <si>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</si>
  <si>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</si>
  <si>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</si>
  <si>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</si>
  <si>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</si>
  <si>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</si>
  <si>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</si>
  <si>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</si>
  <si>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</si>
  <si>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</si>
  <si>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</si>
  <si>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</si>
  <si>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</si>
  <si>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</si>
  <si>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</si>
  <si>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</si>
  <si>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</si>
  <si>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</si>
  <si>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</si>
  <si>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</si>
  <si>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</si>
  <si>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</si>
  <si>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</si>
  <si>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</si>
  <si>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</si>
  <si>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</si>
  <si>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</si>
  <si>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</si>
  <si>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</si>
  <si>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</si>
  <si>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</si>
  <si>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</si>
  <si>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</si>
  <si>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</si>
  <si>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</si>
  <si>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</si>
  <si>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</si>
  <si>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</si>
  <si>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</si>
  <si>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</si>
  <si>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</si>
  <si>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</si>
  <si>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</si>
  <si>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</si>
  <si>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</si>
  <si>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</si>
  <si>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</si>
  <si>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</si>
  <si>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</si>
  <si>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</si>
  <si>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</si>
  <si>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</si>
  <si>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</si>
  <si>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</si>
  <si>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</si>
  <si>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</si>
  <si>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</si>
  <si>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</si>
  <si>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</si>
  <si>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</si>
  <si>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</si>
  <si>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</si>
  <si>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</si>
  <si>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</si>
  <si>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</si>
  <si>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</si>
  <si>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</si>
  <si>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</si>
  <si>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</si>
  <si>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</si>
  <si>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</si>
  <si>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</si>
  <si>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</si>
  <si>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</si>
  <si>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</si>
  <si>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</si>
  <si>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</si>
  <si>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</si>
  <si>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</si>
  <si>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</si>
  <si>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</si>
  <si>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</si>
  <si>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</si>
  <si>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</si>
  <si>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</si>
  <si>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</si>
  <si>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</si>
  <si>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</si>
  <si>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</si>
  <si>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</si>
  <si>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</si>
  <si>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</si>
  <si>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</si>
  <si>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</si>
  <si>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</si>
  <si>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</si>
  <si>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</si>
  <si>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</si>
  <si>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</si>
  <si>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</si>
  <si>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</si>
  <si>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</si>
  <si>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</si>
  <si>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</si>
  <si>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</si>
  <si>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</si>
  <si>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</si>
  <si>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</si>
  <si>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</si>
  <si>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</si>
  <si>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</si>
  <si>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</si>
  <si>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</si>
  <si>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</si>
  <si>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</si>
  <si>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</si>
  <si>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</si>
  <si>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</si>
  <si>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</si>
  <si>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</si>
  <si>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</si>
  <si>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</si>
  <si>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</si>
  <si>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</si>
  <si>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</si>
  <si>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</si>
  <si>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</si>
  <si>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</si>
  <si>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</si>
  <si>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</si>
  <si>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</si>
  <si>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</si>
  <si>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</si>
  <si>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</si>
  <si>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</si>
  <si>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</si>
  <si>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</si>
  <si>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</si>
  <si>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</si>
  <si>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</si>
  <si>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</si>
  <si>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</si>
  <si>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</si>
  <si>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</si>
  <si>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</si>
  <si>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</si>
  <si>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</si>
  <si>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</si>
  <si>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</si>
  <si>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</si>
  <si>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</si>
  <si>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</si>
  <si>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</si>
  <si>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</si>
  <si>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</si>
  <si>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</si>
  <si>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</si>
  <si>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</si>
  <si>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</si>
  <si>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</si>
  <si>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</si>
  <si>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</si>
  <si>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</si>
  <si>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</si>
  <si>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</si>
  <si>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</si>
  <si>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</si>
  <si>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</si>
  <si>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</si>
  <si>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</si>
  <si>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</si>
  <si>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</si>
  <si>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</si>
  <si>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</si>
  <si>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</si>
  <si>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</si>
  <si>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</si>
  <si>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</si>
  <si>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</si>
  <si>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</si>
  <si>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</si>
  <si>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</si>
  <si>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</si>
  <si>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</si>
  <si>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</si>
  <si>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</si>
  <si>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</si>
  <si>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</si>
  <si>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</si>
  <si>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</si>
  <si>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</si>
  <si>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</si>
  <si>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</si>
  <si>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</si>
  <si>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</si>
  <si>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</si>
  <si>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</si>
  <si>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</si>
  <si>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</si>
  <si>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</si>
  <si>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</si>
  <si>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</si>
  <si>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</si>
  <si>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</si>
  <si>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</si>
  <si>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</si>
  <si>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</si>
  <si>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</si>
  <si>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</si>
  <si>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</si>
  <si>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</si>
  <si>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</si>
  <si>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</si>
  <si>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</si>
  <si>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</si>
  <si>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</si>
  <si>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</si>
  <si>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</si>
  <si>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</si>
  <si>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</si>
  <si>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</si>
  <si>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</si>
  <si>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</si>
  <si>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</si>
  <si>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</si>
  <si>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</si>
  <si>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</si>
  <si>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</si>
  <si>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</si>
  <si>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</si>
  <si>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</si>
  <si>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</si>
  <si>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</si>
  <si>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</si>
  <si>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</si>
  <si>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</si>
  <si>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</si>
  <si>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</si>
  <si>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</si>
  <si>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</si>
  <si>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</si>
  <si>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</si>
  <si>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</si>
  <si>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</si>
  <si>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</si>
  <si>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</si>
  <si>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</si>
  <si>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</si>
  <si>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</si>
  <si>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</si>
  <si>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</si>
  <si>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</si>
  <si>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</si>
  <si>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</si>
  <si>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</si>
  <si>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</si>
  <si>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</si>
  <si>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</si>
  <si>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</si>
  <si>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</si>
  <si>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</si>
  <si>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</si>
  <si>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</si>
  <si>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</si>
  <si>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</si>
  <si>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</si>
  <si>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</si>
  <si>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</si>
  <si>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</si>
  <si>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</si>
  <si>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</si>
  <si>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</si>
  <si>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</si>
  <si>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</si>
  <si>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</si>
  <si>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</si>
  <si>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</si>
  <si>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</si>
  <si>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</si>
  <si>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</si>
  <si>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</si>
  <si>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</si>
  <si>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</si>
  <si>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</si>
  <si>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</si>
  <si>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</si>
  <si>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</si>
  <si>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</si>
  <si>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</si>
  <si>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</si>
  <si>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</si>
  <si>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</si>
  <si>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</si>
  <si>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</si>
  <si>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</si>
  <si>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</si>
  <si>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</si>
  <si>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</si>
  <si>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</si>
  <si>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</si>
  <si>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</si>
  <si>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</si>
  <si>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</si>
  <si>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</si>
  <si>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</si>
  <si>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</si>
  <si>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</si>
  <si>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</si>
  <si>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</si>
  <si>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</si>
  <si>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</si>
  <si>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</si>
  <si>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</si>
  <si>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</si>
  <si>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</si>
  <si>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</si>
  <si>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</si>
  <si>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</si>
  <si>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</si>
  <si>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</si>
  <si>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</si>
  <si>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</si>
  <si>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</si>
  <si>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</si>
  <si>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</si>
  <si>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</si>
  <si>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</si>
  <si>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</si>
  <si>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</si>
  <si>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</si>
  <si>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</si>
  <si>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</si>
  <si>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</si>
  <si>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</si>
  <si>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</si>
  <si>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</si>
  <si>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</si>
  <si>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</si>
  <si>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</si>
  <si>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</si>
  <si>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</si>
  <si>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</si>
  <si>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</si>
  <si>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</si>
  <si>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</si>
  <si>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</si>
  <si>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</si>
  <si>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</si>
  <si>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</si>
  <si>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</si>
  <si>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</si>
  <si>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</si>
  <si>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</si>
  <si>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</si>
  <si>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</si>
  <si>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</si>
  <si>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</si>
  <si>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</si>
  <si>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</si>
  <si>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</si>
  <si>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</si>
  <si>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</si>
  <si>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</si>
  <si>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</si>
  <si>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</si>
  <si>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</si>
  <si>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</si>
  <si>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</si>
  <si>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</si>
  <si>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</si>
  <si>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</si>
  <si>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</si>
  <si>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</si>
  <si>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</si>
  <si>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</si>
  <si>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</si>
  <si>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</si>
  <si>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</si>
  <si>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</si>
  <si>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</si>
  <si>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</si>
  <si>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</si>
  <si>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</si>
  <si>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</si>
  <si>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</si>
  <si>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</si>
  <si>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</si>
  <si>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</si>
  <si>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</si>
  <si>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</si>
  <si>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</si>
  <si>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</si>
  <si>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</si>
  <si>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</si>
  <si>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</si>
  <si>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</si>
  <si>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</si>
  <si>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</si>
  <si>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</si>
  <si>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</si>
  <si>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</si>
  <si>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</si>
  <si>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</si>
  <si>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</si>
  <si>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</si>
  <si>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</si>
  <si>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</si>
  <si>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</si>
  <si>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</si>
  <si>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</si>
  <si>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</si>
  <si>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</si>
  <si>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</si>
  <si>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</si>
  <si>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</si>
  <si>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</si>
  <si>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</si>
  <si>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</si>
  <si>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</si>
  <si>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</si>
  <si>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</si>
  <si>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</si>
  <si>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</si>
  <si>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</si>
  <si>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</si>
  <si>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</si>
  <si>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</si>
  <si>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</si>
  <si>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</si>
  <si>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</si>
  <si>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</si>
  <si>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</si>
  <si>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</si>
  <si>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</si>
  <si>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</si>
  <si>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</si>
  <si>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</si>
  <si>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</si>
  <si>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</si>
  <si>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</si>
  <si>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</si>
  <si>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</si>
  <si>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</si>
  <si>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</si>
  <si>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</si>
  <si>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</si>
  <si>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</si>
  <si>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</si>
  <si>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</si>
  <si>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</si>
  <si>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</si>
  <si>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</si>
  <si>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</si>
  <si>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</si>
  <si>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</si>
  <si>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</si>
  <si>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</si>
  <si>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</si>
  <si>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</si>
  <si>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</si>
  <si>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</si>
  <si>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</si>
  <si>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</si>
  <si>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</si>
  <si>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</si>
  <si>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</si>
  <si>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</si>
  <si>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</si>
  <si>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</si>
  <si>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</si>
  <si>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</si>
  <si>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</si>
  <si>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</si>
  <si>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</si>
  <si>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</si>
  <si>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</si>
  <si>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</si>
  <si>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</si>
  <si>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</si>
  <si>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</si>
  <si>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</si>
  <si>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</si>
  <si>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</si>
  <si>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</si>
  <si>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</si>
  <si>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</si>
  <si>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</si>
  <si>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</si>
  <si>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</si>
  <si>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</si>
  <si>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</si>
  <si>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</si>
  <si>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</si>
  <si>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</si>
  <si>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</si>
  <si>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</si>
  <si>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</si>
  <si>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</si>
  <si>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</si>
  <si>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</si>
  <si>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</si>
  <si>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</si>
  <si>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</si>
  <si>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</si>
  <si>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</si>
  <si>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</si>
  <si>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</si>
  <si>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</si>
  <si>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</si>
  <si>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</si>
  <si>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</si>
  <si>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</si>
  <si>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</si>
  <si>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</si>
  <si>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</si>
  <si>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</si>
  <si>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</si>
  <si>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</si>
  <si>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</si>
  <si>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</si>
  <si>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</si>
  <si>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</si>
  <si>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</si>
  <si>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</si>
  <si>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</si>
  <si>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</si>
  <si>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</si>
  <si>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</si>
  <si>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</si>
  <si>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</si>
  <si>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</si>
  <si>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</si>
  <si>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</si>
  <si>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</si>
  <si>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</si>
  <si>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</si>
  <si>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</si>
  <si>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</si>
  <si>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</si>
  <si>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</si>
  <si>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</si>
  <si>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</si>
  <si>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</si>
  <si>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</si>
  <si>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</si>
  <si>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</si>
  <si>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</si>
  <si>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</si>
  <si>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</si>
  <si>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</si>
  <si>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</si>
  <si>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</si>
  <si>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</si>
  <si>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</si>
  <si>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</si>
  <si>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</si>
  <si>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</si>
  <si>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</si>
  <si>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</si>
  <si>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</si>
  <si>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</si>
  <si>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</si>
  <si>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</si>
  <si>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</si>
  <si>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</si>
  <si>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</si>
  <si>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</si>
  <si>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</si>
  <si>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</si>
  <si>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</si>
  <si>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</si>
  <si>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</si>
  <si>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</si>
  <si>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</si>
  <si>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</si>
  <si>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</si>
  <si>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</si>
  <si>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</si>
  <si>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</si>
  <si>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</si>
  <si>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</si>
  <si>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</si>
  <si>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</si>
  <si>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</si>
  <si>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</si>
  <si>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</si>
  <si>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</si>
  <si>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</si>
  <si>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</si>
  <si>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</si>
  <si>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</si>
  <si>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</si>
  <si>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</si>
  <si>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</si>
  <si>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</si>
  <si>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</si>
  <si>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</si>
  <si>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</si>
  <si>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</si>
  <si>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</si>
  <si>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</si>
  <si>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</si>
  <si>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</si>
  <si>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</si>
  <si>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</si>
  <si>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</si>
  <si>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</si>
  <si>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</si>
  <si>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</si>
  <si>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</si>
  <si>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</si>
  <si>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</si>
  <si>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</si>
  <si>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</si>
  <si>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</si>
  <si>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</si>
  <si>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</si>
  <si>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</si>
  <si>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</si>
  <si>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</si>
  <si>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</si>
  <si>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</si>
  <si>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</si>
  <si>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</si>
  <si>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</si>
  <si>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</si>
  <si>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</si>
  <si>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</si>
  <si>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</si>
  <si>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</si>
  <si>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</si>
  <si>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</si>
  <si>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</si>
  <si>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</si>
  <si>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</si>
  <si>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</si>
  <si>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</si>
  <si>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</si>
  <si>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</si>
  <si>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</si>
  <si>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</si>
  <si>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</si>
  <si>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</si>
  <si>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</si>
  <si>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</si>
  <si>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</si>
  <si>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</si>
  <si>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</si>
  <si>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</si>
  <si>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</si>
  <si>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</si>
  <si>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</si>
  <si>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</si>
  <si>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</si>
  <si>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</si>
  <si>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</si>
  <si>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</si>
  <si>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</si>
  <si>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</si>
  <si>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</si>
  <si>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</si>
  <si>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</si>
  <si>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</si>
  <si>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</si>
  <si>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</si>
  <si>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</si>
  <si>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</si>
  <si>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</si>
  <si>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</si>
  <si>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</si>
  <si>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</si>
  <si>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</si>
  <si>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</si>
  <si>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</si>
  <si>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</si>
  <si>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</si>
  <si>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</si>
  <si>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</si>
  <si>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</si>
  <si>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</si>
  <si>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</si>
  <si>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</si>
  <si>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</si>
  <si>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</si>
  <si>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</si>
  <si>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</si>
  <si>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</si>
  <si>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</si>
  <si>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</si>
  <si>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</si>
  <si>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</si>
  <si>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</si>
  <si>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</si>
  <si>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</si>
  <si>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</si>
  <si>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</si>
  <si>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</si>
  <si>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</si>
  <si>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</si>
  <si>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</si>
  <si>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</si>
  <si>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</si>
  <si>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</si>
  <si>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</si>
  <si>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</si>
  <si>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</si>
  <si>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</si>
  <si>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</si>
  <si>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</si>
  <si>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</si>
  <si>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</si>
  <si>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</si>
  <si>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</si>
  <si>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</si>
  <si>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</si>
  <si>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</si>
  <si>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</si>
  <si>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</si>
  <si>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</si>
  <si>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</si>
  <si>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</si>
  <si>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</si>
  <si>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</si>
  <si>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</si>
  <si>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</si>
  <si>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</si>
  <si>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</si>
  <si>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</si>
  <si>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</si>
  <si>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</si>
  <si>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</si>
  <si>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</si>
  <si>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</si>
  <si>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</si>
  <si>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</si>
  <si>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</si>
  <si>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</si>
  <si>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</si>
  <si>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</si>
  <si>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</si>
  <si>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</si>
  <si>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</si>
  <si>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</si>
  <si>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</si>
  <si>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</si>
  <si>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</si>
  <si>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</si>
  <si>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</si>
  <si>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</si>
  <si>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</si>
  <si>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</si>
  <si>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</si>
  <si>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</si>
  <si>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</si>
  <si>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</si>
  <si>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</si>
  <si>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</si>
  <si>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</si>
  <si>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</si>
  <si>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</si>
  <si>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</si>
  <si>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</si>
  <si>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</si>
  <si>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</si>
  <si>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</si>
  <si>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</si>
  <si>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</si>
  <si>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</si>
  <si>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</si>
  <si>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</si>
  <si>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</si>
  <si>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</si>
  <si>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</si>
  <si>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</si>
  <si>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</si>
  <si>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</si>
  <si>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</si>
  <si>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</si>
  <si>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</si>
  <si>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</si>
  <si>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</si>
  <si>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</si>
  <si>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</si>
  <si>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</si>
  <si>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</si>
  <si>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</si>
  <si>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</si>
  <si>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</si>
  <si>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</si>
  <si>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</si>
  <si>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</si>
  <si>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</si>
  <si>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</si>
  <si>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</si>
  <si>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</si>
  <si>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</si>
  <si>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</si>
  <si>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</si>
  <si>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</si>
  <si>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</si>
  <si>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</si>
  <si>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</si>
  <si>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</si>
  <si>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</si>
  <si>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</si>
  <si>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</si>
  <si>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</si>
  <si>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</si>
  <si>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</si>
  <si>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</si>
  <si>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</si>
  <si>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</si>
  <si>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</si>
  <si>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</si>
  <si>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</si>
  <si>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</si>
  <si>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</si>
  <si>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</si>
  <si>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</si>
  <si>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</si>
  <si>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</si>
  <si>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</si>
  <si>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</si>
  <si>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</si>
  <si>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</si>
  <si>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</si>
  <si>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</si>
  <si>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</si>
  <si>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</si>
  <si>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</si>
  <si>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</si>
  <si>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</si>
  <si>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</si>
  <si>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</si>
  <si>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</si>
  <si>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</si>
  <si>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</si>
  <si>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</si>
  <si>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</si>
  <si>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</si>
  <si>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</si>
  <si>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</si>
  <si>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</si>
  <si>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</si>
  <si>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</si>
  <si>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</si>
  <si>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</si>
  <si>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</si>
  <si>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</si>
  <si>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</si>
  <si>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</si>
  <si>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</si>
  <si>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</si>
  <si>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</si>
  <si>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</si>
  <si>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</si>
  <si>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</si>
  <si>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</si>
  <si>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</si>
  <si>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</si>
  <si>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</si>
  <si>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</si>
  <si>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</si>
  <si>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</si>
  <si>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</si>
  <si>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</si>
  <si>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</si>
  <si>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</si>
  <si>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</si>
  <si>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</si>
  <si>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</si>
  <si>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</si>
  <si>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</si>
  <si>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</si>
  <si>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</si>
  <si>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</si>
  <si>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</si>
  <si>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</si>
  <si>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</si>
  <si>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</si>
  <si>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</si>
  <si>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</si>
  <si>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</si>
  <si>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</si>
  <si>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</si>
  <si>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</si>
  <si>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</si>
  <si>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</si>
  <si>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</si>
  <si>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</si>
  <si>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</si>
  <si>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</si>
  <si>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</si>
  <si>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</si>
  <si>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</si>
  <si>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</si>
  <si>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</si>
  <si>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</si>
  <si>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</si>
  <si>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</si>
  <si>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</si>
  <si>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</si>
  <si>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</si>
  <si>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</si>
  <si>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</si>
  <si>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</si>
  <si>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</si>
  <si>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</si>
  <si>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</si>
  <si>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</si>
  <si>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</si>
  <si>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</si>
  <si>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</si>
  <si>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</si>
  <si>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</si>
  <si>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</si>
  <si>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</si>
  <si>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</si>
  <si>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</si>
  <si>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</si>
  <si>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</si>
  <si>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</si>
  <si>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</si>
  <si>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</si>
  <si>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</si>
  <si>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</si>
  <si>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</si>
  <si>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</si>
  <si>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</si>
  <si>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</si>
  <si>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</si>
  <si>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</si>
  <si>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</si>
  <si>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</si>
  <si>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</si>
  <si>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</si>
  <si>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</si>
  <si>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</si>
  <si>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</si>
  <si>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</si>
  <si>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</si>
  <si>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</si>
  <si>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</si>
  <si>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</si>
  <si>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</si>
  <si>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</si>
  <si>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</si>
  <si>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</si>
  <si>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</si>
  <si>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</si>
  <si>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</si>
  <si>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</si>
  <si>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</si>
  <si>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</si>
  <si>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</si>
  <si>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</si>
  <si>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</si>
  <si>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</si>
  <si>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</si>
  <si>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</si>
  <si>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</si>
  <si>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</si>
  <si>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</si>
  <si>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</si>
  <si>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</si>
  <si>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</si>
  <si>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</si>
  <si>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</si>
  <si>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</si>
  <si>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</si>
  <si>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</si>
  <si>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</si>
  <si>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</si>
  <si>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</si>
  <si>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</si>
  <si>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</si>
  <si>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</si>
  <si>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</si>
  <si>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</si>
  <si>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</si>
  <si>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</si>
  <si>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</si>
  <si>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</si>
  <si>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</si>
  <si>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</si>
  <si>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</si>
  <si>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</si>
  <si>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</si>
  <si>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</si>
  <si>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</si>
  <si>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</si>
  <si>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</si>
  <si>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</si>
  <si>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</si>
  <si>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</si>
  <si>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</si>
  <si>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</si>
  <si>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</si>
  <si>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</si>
  <si>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</si>
  <si>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</si>
  <si>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</si>
  <si>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</si>
  <si>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</si>
  <si>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</si>
  <si>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</si>
  <si>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</si>
  <si>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</si>
  <si>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</si>
  <si>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</si>
  <si>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</si>
  <si>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</si>
  <si>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</si>
  <si>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</si>
  <si>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</si>
  <si>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</si>
  <si>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</si>
  <si>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</si>
  <si>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</si>
  <si>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</si>
  <si>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</si>
  <si>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</si>
  <si>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</si>
  <si>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</si>
  <si>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</si>
  <si>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</si>
  <si>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</si>
  <si>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</si>
  <si>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</si>
  <si>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</si>
  <si>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</si>
  <si>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</si>
  <si>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</si>
  <si>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</si>
  <si>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</si>
  <si>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</si>
  <si>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</si>
  <si>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</si>
  <si>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</si>
  <si>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</si>
  <si>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</si>
  <si>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</si>
  <si>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</si>
  <si>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</si>
  <si>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</si>
  <si>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</si>
  <si>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</si>
  <si>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</si>
  <si>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</si>
  <si>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</si>
  <si>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</si>
  <si>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</si>
  <si>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</si>
  <si>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</si>
  <si>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</si>
  <si>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</si>
  <si>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</si>
  <si>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</si>
  <si>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</si>
  <si>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</si>
  <si>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</si>
  <si>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</si>
  <si>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</si>
  <si>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</si>
  <si>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</si>
  <si>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</si>
  <si>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</si>
  <si>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</si>
  <si>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</si>
  <si>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</si>
  <si>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</si>
  <si>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</si>
  <si>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</si>
  <si>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</si>
  <si>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</si>
  <si>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</si>
  <si>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</si>
  <si>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</si>
  <si>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</si>
  <si>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</si>
  <si>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</si>
  <si>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</si>
  <si>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</si>
  <si>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</si>
  <si>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</si>
  <si>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</si>
  <si>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</si>
  <si>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</si>
  <si>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</si>
  <si>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</si>
  <si>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</si>
  <si>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</si>
  <si>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</si>
  <si>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</si>
  <si>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</si>
  <si>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</si>
  <si>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</si>
  <si>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</si>
  <si>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</si>
  <si>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</si>
  <si>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</si>
  <si>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</si>
  <si>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</si>
  <si>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</si>
  <si>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</si>
  <si>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</si>
  <si>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</si>
  <si>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</si>
  <si>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</si>
  <si>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</si>
  <si>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</si>
  <si>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</si>
  <si>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</si>
  <si>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</si>
  <si>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</si>
  <si>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</si>
  <si>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</si>
  <si>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</si>
  <si>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</si>
  <si>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</si>
  <si>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</si>
  <si>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</si>
  <si>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</si>
  <si>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</si>
  <si>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</si>
  <si>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</si>
  <si>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</si>
  <si>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</si>
  <si>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</si>
  <si>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</si>
  <si>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</si>
  <si>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</si>
  <si>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</si>
  <si>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</si>
  <si>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</si>
  <si>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</si>
  <si>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</si>
  <si>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</si>
  <si>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</si>
  <si>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</si>
  <si>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</si>
  <si>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</si>
  <si>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</si>
  <si>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</si>
  <si>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</si>
  <si>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</si>
  <si>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</si>
  <si>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</si>
  <si>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</si>
  <si>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</si>
  <si>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</si>
  <si>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</si>
  <si>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</si>
  <si>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</si>
  <si>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</si>
  <si>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</si>
  <si>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</si>
  <si>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</si>
  <si>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</si>
  <si>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</si>
  <si>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</si>
  <si>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</si>
  <si>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</si>
  <si>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</si>
  <si>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</si>
  <si>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</si>
  <si>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</si>
  <si>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</si>
  <si>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</si>
  <si>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</si>
  <si>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</si>
  <si>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</si>
  <si>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</si>
  <si>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</si>
  <si>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</si>
  <si>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</si>
  <si>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</si>
  <si>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</si>
  <si>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</si>
  <si>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</si>
  <si>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</si>
  <si>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</si>
  <si>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</si>
  <si>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</si>
  <si>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</si>
  <si>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</si>
  <si>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</si>
  <si>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</si>
  <si>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</si>
  <si>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</si>
  <si>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</si>
  <si>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</si>
  <si>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</si>
  <si>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</si>
  <si>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</si>
  <si>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</si>
  <si>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</si>
  <si>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</si>
  <si>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</si>
  <si>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</si>
  <si>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</si>
  <si>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</si>
  <si>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</si>
  <si>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</si>
  <si>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</si>
  <si>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</si>
  <si>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</si>
  <si>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</si>
  <si>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</si>
  <si>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</si>
  <si>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</si>
  <si>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</si>
  <si>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</si>
  <si>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</si>
  <si>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</si>
  <si>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</si>
  <si>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</si>
  <si>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</si>
  <si>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</si>
  <si>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</si>
  <si>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</si>
  <si>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</si>
  <si>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</si>
  <si>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</si>
  <si>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</si>
  <si>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</si>
  <si>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</si>
  <si>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</si>
  <si>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</si>
  <si>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</si>
  <si>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</si>
  <si>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</si>
  <si>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</si>
  <si>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</si>
  <si>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</si>
  <si>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</si>
  <si>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</si>
  <si>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</si>
  <si>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</si>
  <si>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</si>
  <si>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</si>
  <si>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</si>
  <si>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</si>
  <si>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</si>
  <si>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</si>
  <si>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</si>
  <si>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</si>
  <si>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</si>
  <si>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</si>
  <si>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</si>
  <si>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</si>
  <si>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</si>
  <si>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</si>
  <si>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</si>
  <si>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</si>
  <si>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</si>
  <si>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</si>
  <si>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</si>
  <si>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</si>
  <si>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</si>
  <si>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</si>
  <si>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</si>
  <si>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</si>
  <si>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</si>
  <si>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</si>
  <si>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</si>
  <si>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</si>
  <si>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</si>
  <si>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</si>
  <si>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</si>
  <si>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</si>
  <si>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</si>
  <si>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</si>
  <si>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</si>
  <si>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</si>
  <si>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</si>
  <si>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</si>
  <si>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</si>
  <si>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</si>
  <si>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</si>
  <si>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</si>
  <si>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</si>
  <si>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</si>
  <si>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</si>
  <si>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</si>
  <si>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</si>
  <si>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</si>
  <si>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</si>
  <si>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</si>
  <si>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</si>
  <si>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</si>
  <si>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</si>
  <si>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</si>
  <si>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</si>
  <si>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</si>
  <si>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</si>
  <si>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</si>
  <si>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</si>
  <si>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</si>
  <si>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</si>
  <si>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</si>
  <si>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</si>
  <si>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</si>
  <si>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</si>
  <si>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</si>
  <si>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</si>
  <si>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</si>
  <si>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</si>
  <si>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</si>
  <si>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</si>
  <si>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</si>
  <si>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</si>
  <si>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</si>
  <si>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</si>
  <si>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</si>
  <si>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</si>
  <si>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</si>
  <si>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</si>
  <si>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</si>
  <si>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</si>
  <si>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</si>
  <si>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</si>
  <si>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</si>
  <si>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</si>
  <si>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</si>
  <si>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</si>
  <si>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</si>
  <si>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</si>
  <si>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</si>
  <si>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</si>
  <si>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</si>
  <si>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</si>
  <si>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</si>
  <si>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</si>
  <si>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</si>
  <si>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</si>
  <si>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</si>
  <si>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</si>
  <si>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</si>
  <si>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</si>
  <si>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</si>
  <si>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</si>
  <si>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</si>
  <si>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</si>
  <si>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</si>
  <si>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</si>
  <si>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</si>
  <si>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</si>
  <si>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</si>
  <si>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</si>
  <si>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</si>
  <si>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</si>
  <si>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</si>
  <si>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</si>
  <si>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</si>
  <si>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</si>
  <si>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</si>
  <si>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</si>
  <si>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</si>
  <si>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</si>
  <si>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</si>
  <si>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</si>
  <si>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</si>
  <si>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</si>
  <si>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</si>
  <si>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</si>
  <si>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</si>
  <si>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</si>
  <si>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</si>
  <si>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</si>
  <si>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</si>
  <si>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</si>
  <si>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</si>
  <si>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</si>
  <si>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</si>
  <si>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</si>
  <si>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</si>
  <si>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</si>
  <si>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</si>
  <si>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</si>
  <si>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</si>
  <si>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</si>
  <si>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</si>
  <si>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</si>
  <si>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</si>
  <si>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</si>
  <si>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</si>
  <si>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</si>
  <si>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</si>
  <si>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</si>
  <si>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</si>
  <si>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</si>
  <si>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</si>
  <si>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</si>
  <si>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</si>
  <si>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</si>
  <si>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</si>
  <si>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</si>
  <si>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</si>
  <si>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</si>
  <si>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</si>
  <si>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</si>
  <si>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</si>
  <si>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</si>
  <si>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</si>
  <si>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</si>
  <si>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</si>
  <si>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</si>
  <si>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</si>
  <si>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</si>
  <si>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</si>
  <si>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</si>
  <si>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</si>
  <si>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</si>
  <si>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</si>
  <si>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</si>
  <si>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</si>
  <si>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</si>
  <si>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</si>
  <si>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</si>
  <si>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</si>
  <si>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</si>
  <si>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</si>
  <si>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</si>
  <si>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</si>
  <si>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</si>
  <si>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</si>
  <si>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</si>
  <si>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</si>
  <si>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</si>
  <si>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</si>
  <si>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</si>
  <si>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</si>
  <si>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</si>
  <si>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</si>
  <si>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</si>
  <si>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</si>
  <si>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</si>
  <si>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</si>
  <si>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</si>
  <si>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</si>
  <si>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</si>
  <si>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</si>
  <si>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</si>
  <si>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</si>
  <si>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</si>
  <si>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</si>
  <si>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</si>
  <si>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</si>
  <si>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</si>
  <si>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</si>
  <si>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</si>
  <si>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</si>
  <si>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</si>
  <si>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</si>
  <si>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</si>
  <si>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</si>
  <si>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</si>
  <si>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</si>
  <si>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</si>
  <si>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</si>
  <si>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</si>
  <si>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</si>
  <si>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</si>
  <si>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</si>
  <si>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</si>
  <si>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</si>
  <si>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</si>
  <si>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</si>
  <si>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</si>
  <si>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</si>
  <si>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</si>
  <si>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</si>
  <si>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</si>
  <si>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</si>
  <si>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</si>
  <si>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</si>
  <si>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</si>
  <si>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</si>
  <si>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</si>
  <si>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</si>
  <si>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</si>
  <si>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</si>
  <si>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</si>
  <si>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</si>
  <si>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</si>
  <si>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</si>
  <si>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</si>
  <si>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</si>
  <si>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</si>
  <si>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</si>
  <si>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</si>
  <si>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</si>
  <si>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</si>
  <si>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</si>
  <si>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</si>
  <si>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</si>
  <si>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</si>
  <si>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</si>
  <si>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</si>
  <si>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</si>
  <si>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</si>
  <si>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</si>
  <si>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</si>
  <si>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</si>
  <si>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</si>
  <si>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</si>
  <si>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</si>
  <si>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</si>
  <si>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</si>
  <si>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</si>
  <si>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</si>
  <si>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</si>
  <si>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</si>
  <si>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</si>
  <si>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</si>
  <si>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</si>
  <si>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</si>
  <si>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</si>
  <si>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</si>
  <si>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</si>
  <si>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</si>
  <si>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</si>
  <si>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</si>
  <si>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</si>
  <si>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</si>
  <si>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</si>
  <si>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</si>
  <si>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</si>
  <si>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</si>
  <si>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</si>
  <si>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</si>
  <si>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</si>
  <si>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</si>
  <si>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</si>
  <si>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</si>
  <si>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</si>
  <si>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</si>
  <si>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</si>
  <si>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</si>
  <si>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</si>
  <si>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</si>
  <si>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</si>
  <si>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</si>
  <si>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</si>
  <si>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</si>
  <si>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</si>
  <si>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</si>
  <si>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</si>
  <si>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</si>
  <si>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</si>
  <si>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</si>
  <si>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</si>
  <si>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</si>
  <si>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</si>
  <si>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</si>
  <si>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</si>
  <si>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</si>
  <si>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</si>
  <si>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</si>
  <si>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</si>
  <si>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</si>
  <si>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</si>
  <si>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</si>
  <si>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</si>
  <si>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</si>
  <si>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</si>
  <si>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</si>
  <si>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</si>
  <si>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</si>
  <si>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</si>
  <si>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</si>
  <si>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</si>
  <si>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</si>
  <si>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</si>
  <si>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</si>
  <si>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</si>
  <si>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</si>
  <si>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</si>
  <si>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</si>
  <si>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</si>
  <si>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</si>
  <si>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</si>
  <si>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</si>
  <si>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</si>
  <si>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</si>
  <si>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</si>
  <si>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</si>
  <si>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</si>
  <si>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</si>
  <si>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</si>
  <si>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</si>
  <si>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</si>
  <si>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</si>
  <si>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</si>
  <si>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</si>
  <si>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</si>
  <si>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</si>
  <si>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</si>
  <si>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</si>
  <si>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</si>
  <si>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</si>
  <si>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</si>
  <si>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</si>
  <si>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</si>
  <si>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</si>
  <si>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</si>
  <si>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</si>
  <si>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</si>
  <si>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</si>
  <si>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</si>
  <si>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</si>
  <si>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</si>
  <si>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</si>
  <si>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</si>
  <si>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</si>
  <si>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</si>
  <si>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</si>
  <si>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</si>
  <si>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</si>
  <si>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</si>
  <si>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</si>
  <si>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</si>
  <si>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</si>
  <si>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</si>
  <si>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</si>
  <si>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</si>
  <si>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</si>
  <si>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</si>
  <si>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</si>
  <si>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</si>
  <si>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</si>
  <si>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</si>
  <si>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</si>
  <si>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</si>
  <si>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</si>
  <si>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</si>
  <si>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</si>
  <si>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</si>
  <si>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</si>
  <si>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</si>
  <si>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</si>
  <si>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</si>
  <si>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</si>
  <si>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</si>
  <si>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</si>
  <si>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</si>
  <si>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</si>
  <si>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</si>
  <si>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</si>
  <si>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</si>
  <si>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</si>
  <si>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</si>
  <si>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</si>
  <si>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</si>
  <si>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</si>
  <si>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</si>
  <si>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</si>
  <si>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</si>
  <si>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</si>
  <si>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</si>
  <si>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</si>
  <si>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</si>
  <si>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</si>
  <si>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</si>
  <si>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</si>
  <si>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</si>
  <si>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</si>
  <si>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</si>
  <si>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</si>
  <si>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</si>
  <si>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</si>
  <si>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</si>
  <si>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</si>
  <si>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</si>
  <si>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</si>
  <si>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</si>
  <si>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</si>
  <si>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</si>
  <si>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</si>
  <si>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</si>
  <si>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</si>
  <si>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</si>
  <si>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</si>
  <si>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</si>
  <si>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</si>
  <si>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</si>
  <si>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</si>
  <si>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</si>
  <si>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</si>
  <si>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</si>
  <si>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</si>
  <si>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</si>
  <si>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</si>
  <si>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</si>
  <si>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</si>
  <si>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</si>
  <si>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</si>
  <si>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</si>
  <si>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</si>
  <si>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</si>
  <si>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</si>
  <si>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</si>
  <si>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</si>
  <si>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</si>
  <si>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</si>
  <si>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</si>
  <si>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</si>
  <si>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</si>
  <si>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</si>
  <si>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</si>
  <si>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</si>
  <si>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</si>
  <si>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</si>
  <si>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</si>
  <si>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</si>
  <si>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</si>
  <si>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</si>
  <si>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</si>
  <si>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</si>
  <si>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</si>
  <si>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</si>
  <si>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</si>
  <si>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</si>
  <si>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</si>
  <si>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</si>
  <si>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</si>
  <si>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</si>
  <si>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</si>
  <si>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</si>
  <si>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</si>
  <si>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</si>
  <si>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</si>
  <si>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</si>
  <si>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</si>
  <si>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</si>
  <si>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</si>
  <si>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</si>
  <si>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</si>
  <si>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</si>
  <si>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</si>
  <si>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</si>
  <si>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</si>
  <si>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</si>
  <si>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</si>
  <si>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</si>
  <si>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</si>
  <si>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</si>
  <si>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</si>
  <si>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</si>
  <si>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</si>
  <si>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</si>
  <si>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</si>
  <si>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</si>
  <si>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</si>
  <si>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</si>
  <si>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</si>
  <si>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</si>
  <si>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</si>
  <si>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</si>
  <si>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</si>
  <si>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</si>
  <si>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</si>
  <si>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</si>
  <si>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</si>
  <si>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</si>
  <si>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</si>
  <si>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</si>
  <si>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</si>
  <si>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</si>
  <si>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</si>
  <si>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</si>
  <si>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</si>
  <si>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</si>
  <si>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</si>
  <si>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</si>
  <si>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</si>
  <si>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</si>
  <si>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</si>
  <si>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</si>
  <si>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</si>
  <si>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</si>
  <si>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</si>
  <si>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</si>
  <si>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</si>
  <si>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</si>
  <si>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</si>
  <si>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</si>
  <si>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</si>
  <si>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</si>
  <si>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</si>
  <si>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</si>
  <si>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</si>
  <si>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</si>
  <si>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</si>
  <si>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</si>
  <si>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</si>
  <si>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</si>
  <si>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</si>
  <si>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</si>
  <si>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</si>
  <si>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</si>
  <si>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</si>
  <si>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</si>
  <si>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</si>
  <si>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</si>
  <si>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</si>
  <si>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</si>
  <si>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</si>
  <si>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</si>
  <si>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</si>
  <si>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</si>
  <si>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</si>
  <si>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</si>
  <si>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</si>
  <si>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</si>
  <si>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</si>
  <si>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</si>
  <si>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</si>
  <si>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</si>
  <si>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</si>
  <si>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</si>
  <si>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</si>
  <si>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</si>
  <si>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</si>
  <si>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</si>
  <si>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</si>
  <si>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</si>
  <si>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</si>
  <si>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</si>
  <si>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</si>
  <si>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</si>
  <si>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</si>
  <si>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</si>
  <si>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</si>
  <si>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</si>
  <si>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</si>
  <si>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</si>
  <si>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</si>
  <si>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</si>
  <si>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</si>
  <si>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</si>
  <si>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</si>
  <si>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</si>
  <si>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</si>
  <si>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</si>
  <si>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</si>
  <si>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</si>
  <si>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</si>
  <si>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</si>
  <si>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</si>
  <si>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</si>
  <si>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</si>
  <si>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</si>
  <si>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</si>
  <si>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</si>
  <si>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</si>
  <si>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</si>
  <si>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</si>
  <si>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</si>
  <si>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</si>
  <si>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</si>
  <si>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</si>
  <si>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</si>
  <si>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</si>
  <si>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</si>
  <si>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</si>
  <si>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</si>
  <si>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</si>
  <si>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</si>
  <si>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</si>
  <si>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</si>
  <si>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</si>
  <si>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</si>
  <si>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</si>
  <si>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</si>
  <si>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</si>
  <si>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</si>
  <si>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</si>
  <si>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</si>
  <si>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</si>
  <si>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</si>
  <si>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</si>
  <si>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</si>
  <si>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</si>
  <si>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</si>
  <si>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</si>
  <si>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</si>
  <si>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</si>
  <si>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</si>
  <si>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</si>
  <si>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</si>
  <si>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</si>
  <si>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</si>
  <si>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</si>
  <si>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</si>
  <si>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</si>
  <si>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</si>
  <si>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</si>
  <si>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</si>
  <si>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</si>
  <si>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</si>
  <si>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</si>
  <si>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</si>
  <si>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</si>
  <si>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</si>
  <si>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</si>
  <si>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</si>
  <si>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</si>
  <si>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</si>
  <si>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</si>
  <si>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</si>
  <si>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</si>
  <si>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</si>
  <si>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</si>
  <si>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</si>
  <si>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</si>
  <si>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</si>
  <si>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</si>
  <si>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</si>
  <si>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</si>
  <si>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</si>
  <si>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</si>
  <si>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</si>
  <si>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</si>
  <si>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</si>
  <si>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</si>
  <si>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</si>
  <si>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</si>
  <si>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</si>
  <si>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</si>
  <si>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</si>
  <si>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</si>
  <si>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</si>
  <si>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</si>
  <si>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</si>
  <si>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</si>
  <si>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</si>
  <si>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</si>
  <si>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</si>
  <si>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</si>
  <si>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</si>
  <si>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</si>
  <si>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</si>
  <si>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</si>
  <si>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</si>
  <si>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</si>
  <si>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</si>
  <si>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</si>
  <si>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</si>
  <si>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</si>
  <si>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</si>
  <si>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</si>
  <si>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</si>
  <si>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</si>
  <si>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</si>
  <si>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</si>
  <si>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</si>
  <si>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</si>
  <si>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</si>
  <si>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</si>
  <si>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</si>
  <si>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</si>
  <si>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</si>
  <si>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</si>
  <si>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</si>
  <si>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</si>
  <si>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</si>
  <si>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</si>
  <si>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</si>
  <si>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</si>
  <si>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</si>
  <si>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</si>
  <si>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</si>
  <si>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</si>
  <si>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</si>
  <si>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</si>
  <si>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</si>
  <si>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</si>
  <si>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</si>
  <si>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</si>
  <si>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</si>
  <si>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</si>
  <si>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</si>
  <si>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</si>
  <si>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</si>
  <si>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</si>
  <si>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</si>
  <si>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</si>
  <si>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</si>
  <si>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</si>
  <si>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</si>
  <si>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</si>
  <si>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</si>
  <si>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</si>
  <si>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</si>
  <si>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</si>
  <si>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</si>
  <si>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</si>
  <si>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</si>
  <si>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</si>
  <si>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</si>
  <si>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</si>
  <si>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</si>
  <si>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</si>
  <si>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</si>
  <si>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</si>
  <si>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</si>
  <si>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</si>
  <si>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</si>
  <si>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</si>
  <si>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</si>
  <si>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</si>
  <si>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</si>
  <si>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</si>
  <si>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</si>
  <si>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</si>
  <si>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</si>
  <si>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</si>
  <si>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</si>
  <si>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</si>
  <si>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</si>
  <si>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</si>
  <si>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</si>
  <si>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</si>
  <si>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</si>
  <si>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</si>
  <si>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</si>
  <si>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</si>
  <si>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</si>
  <si>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</si>
  <si>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</si>
  <si>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</si>
  <si>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</si>
  <si>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</si>
  <si>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</si>
  <si>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</si>
  <si>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</si>
  <si>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</si>
  <si>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</si>
  <si>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</si>
  <si>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</si>
  <si>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</si>
  <si>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</si>
  <si>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</si>
  <si>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</si>
  <si>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</si>
  <si>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</si>
  <si>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</si>
  <si>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</si>
  <si>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</si>
  <si>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</si>
  <si>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</si>
  <si>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</si>
  <si>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</si>
  <si>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</si>
  <si>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</si>
  <si>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</si>
  <si>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</si>
  <si>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</si>
  <si>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</si>
  <si>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</si>
  <si>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</si>
  <si>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</si>
  <si>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</si>
  <si>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</si>
  <si>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</si>
  <si>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</si>
  <si>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</si>
  <si>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</si>
  <si>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</si>
  <si>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</si>
  <si>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</si>
  <si>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</si>
  <si>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</si>
  <si>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</si>
  <si>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</si>
  <si>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</si>
  <si>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</si>
  <si>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</si>
  <si>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</si>
  <si>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</si>
  <si>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</si>
  <si>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</si>
  <si>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</si>
  <si>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</si>
  <si>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</si>
  <si>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</si>
  <si>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</si>
  <si>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</si>
  <si>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</si>
  <si>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</si>
  <si>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</si>
  <si>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</si>
  <si>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</si>
  <si>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</si>
  <si>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</si>
  <si>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</si>
  <si>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</si>
  <si>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</si>
  <si>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</si>
  <si>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</si>
  <si>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</si>
  <si>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</si>
  <si>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</si>
  <si>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</si>
  <si>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</si>
  <si>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</si>
  <si>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</si>
  <si>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</si>
  <si>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</si>
  <si>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</si>
  <si>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</si>
  <si>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</si>
  <si>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</si>
  <si>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</si>
  <si>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</si>
  <si>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</si>
  <si>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</si>
  <si>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</si>
  <si>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</si>
  <si>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</si>
  <si>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</si>
  <si>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</si>
  <si>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</si>
  <si>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</si>
  <si>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</si>
  <si>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</si>
  <si>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</si>
  <si>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</si>
  <si>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</si>
  <si>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</si>
  <si>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</si>
  <si>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</si>
  <si>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</si>
  <si>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</si>
  <si>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</si>
  <si>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</si>
  <si>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</si>
  <si>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</si>
  <si>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</si>
  <si>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</si>
  <si>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</si>
  <si>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</si>
  <si>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</si>
  <si>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</si>
  <si>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</si>
  <si>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</si>
  <si>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</si>
  <si>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</si>
  <si>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</si>
  <si>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</si>
  <si>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</si>
  <si>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</si>
  <si>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</si>
  <si>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</si>
  <si>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</si>
  <si>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</si>
  <si>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</si>
  <si>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</si>
  <si>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</si>
  <si>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</si>
  <si>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</si>
  <si>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</si>
  <si>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</si>
  <si>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</si>
  <si>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</si>
  <si>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</si>
  <si>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</si>
  <si>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</si>
  <si>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</si>
  <si>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</si>
  <si>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</si>
  <si>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</si>
  <si>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</si>
  <si>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</si>
  <si>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</si>
  <si>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</si>
  <si>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</si>
  <si>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</si>
  <si>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</si>
  <si>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</si>
  <si>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</si>
  <si>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</si>
  <si>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</si>
  <si>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</si>
  <si>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</si>
  <si>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</si>
  <si>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</si>
  <si>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</si>
  <si>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</si>
  <si>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</si>
  <si>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</si>
  <si>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</si>
  <si>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</si>
  <si>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</si>
  <si>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</si>
  <si>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</si>
  <si>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</si>
  <si>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</si>
  <si>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</si>
  <si>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</si>
  <si>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</si>
  <si>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</si>
  <si>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</si>
  <si>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</si>
  <si>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</si>
  <si>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</si>
  <si>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</si>
  <si>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</si>
  <si>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</si>
  <si>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</si>
  <si>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</si>
  <si>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</si>
  <si>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</si>
  <si>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</si>
  <si>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</si>
  <si>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</si>
  <si>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</si>
  <si>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</si>
  <si>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</si>
  <si>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</si>
  <si>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</si>
  <si>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</si>
  <si>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</si>
  <si>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</si>
  <si>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</si>
  <si>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</si>
  <si>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</si>
  <si>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</si>
  <si>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</si>
  <si>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</si>
  <si>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</si>
  <si>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</si>
  <si>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</si>
  <si>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</si>
  <si>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</si>
  <si>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</si>
  <si>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</si>
  <si>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</si>
  <si>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</si>
  <si>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</si>
  <si>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</si>
  <si>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</si>
  <si>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</si>
  <si>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</si>
  <si>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</si>
  <si>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</si>
  <si>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</si>
  <si>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</si>
  <si>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</si>
  <si>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</si>
  <si>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</si>
  <si>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</si>
  <si>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</si>
  <si>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</si>
  <si>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</si>
  <si>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</si>
  <si>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</si>
  <si>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</si>
  <si>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</si>
  <si>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</si>
  <si>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</si>
  <si>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</si>
  <si>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</si>
  <si>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</si>
  <si>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</si>
  <si>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</si>
  <si>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</si>
  <si>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</si>
  <si>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</si>
  <si>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</si>
  <si>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</si>
  <si>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</si>
  <si>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</si>
  <si>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</si>
  <si>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</si>
  <si>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</si>
  <si>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</si>
  <si>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</si>
  <si>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</si>
  <si>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</si>
  <si>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</si>
  <si>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</si>
  <si>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</si>
  <si>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</si>
  <si>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</si>
  <si>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</si>
  <si>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</si>
  <si>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</si>
  <si>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</si>
  <si>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</si>
  <si>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</si>
  <si>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</si>
  <si>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</si>
  <si>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</si>
  <si>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</si>
  <si>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</si>
  <si>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</si>
  <si>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</si>
  <si>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</si>
  <si>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</si>
  <si>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</si>
  <si>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</si>
  <si>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</si>
  <si>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</si>
  <si>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</si>
  <si>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</si>
  <si>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</si>
  <si>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</si>
  <si>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</si>
  <si>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</si>
  <si>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</si>
  <si>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</si>
  <si>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</si>
  <si>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</si>
  <si>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</si>
  <si>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</si>
  <si>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</si>
  <si>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</si>
  <si>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</si>
  <si>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</si>
  <si>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</si>
  <si>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</si>
  <si>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</si>
  <si>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</si>
  <si>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</si>
  <si>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</si>
  <si>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</si>
  <si>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</si>
  <si>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</si>
  <si>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</si>
  <si>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</si>
  <si>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</si>
  <si>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</si>
  <si>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</si>
  <si>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</si>
  <si>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</si>
  <si>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</si>
  <si>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</si>
  <si>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</si>
  <si>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</si>
  <si>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</si>
  <si>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</si>
  <si>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</si>
  <si>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</si>
  <si>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</si>
  <si>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</si>
  <si>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</si>
  <si>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</si>
  <si>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</si>
  <si>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</si>
  <si>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</si>
  <si>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</si>
  <si>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</si>
  <si>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</si>
  <si>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</si>
  <si>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</si>
  <si>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</si>
  <si>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</si>
  <si>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</si>
  <si>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</si>
  <si>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</si>
  <si>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</si>
  <si>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</si>
  <si>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</si>
  <si>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</si>
  <si>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</si>
  <si>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</si>
  <si>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</si>
  <si>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</si>
  <si>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</si>
  <si>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</si>
  <si>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</si>
  <si>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</si>
  <si>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</si>
  <si>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</si>
  <si>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</si>
  <si>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</si>
  <si>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</si>
  <si>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</si>
  <si>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</si>
  <si>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</si>
  <si>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</si>
  <si>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</si>
  <si>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</si>
  <si>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</si>
  <si>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</si>
  <si>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</si>
  <si>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</si>
  <si>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</si>
  <si>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</si>
  <si>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</si>
  <si>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</si>
  <si>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</si>
  <si>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</si>
  <si>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</si>
  <si>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</si>
  <si>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</si>
  <si>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</si>
  <si>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</si>
  <si>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</si>
  <si>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</si>
  <si>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</si>
  <si>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</si>
  <si>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</si>
  <si>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</si>
  <si>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</si>
  <si>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</si>
  <si>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</si>
  <si>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</si>
  <si>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</si>
  <si>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</si>
  <si>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</si>
  <si>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</si>
  <si>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</si>
  <si>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</si>
  <si>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</si>
  <si>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</si>
  <si>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</si>
  <si>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</si>
  <si>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</si>
  <si>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</si>
  <si>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</si>
  <si>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</si>
  <si>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</si>
  <si>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</si>
  <si>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</si>
  <si>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</si>
  <si>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</si>
  <si>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</si>
  <si>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</si>
  <si>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</si>
  <si>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</si>
  <si>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</si>
  <si>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</si>
  <si>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</si>
  <si>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</si>
  <si>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</si>
  <si>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</si>
  <si>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</si>
  <si>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</si>
  <si>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</si>
  <si>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</si>
  <si>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</si>
  <si>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</si>
  <si>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</si>
  <si>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</si>
  <si>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</si>
  <si>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</si>
  <si>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</si>
  <si>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</si>
  <si>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</si>
  <si>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</si>
  <si>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</si>
  <si>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</si>
  <si>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</si>
  <si>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</si>
  <si>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</si>
  <si>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</si>
  <si>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</si>
  <si>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</si>
  <si>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</si>
  <si>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</si>
  <si>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</si>
  <si>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</si>
  <si>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</si>
  <si>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</si>
  <si>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</si>
  <si>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</si>
  <si>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</si>
  <si>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</si>
  <si>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</si>
  <si>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</si>
  <si>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</si>
  <si>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</si>
  <si>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</si>
  <si>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</si>
  <si>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</si>
  <si>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</si>
  <si>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</si>
  <si>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</si>
  <si>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</si>
  <si>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</si>
  <si>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</si>
  <si>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</si>
  <si>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</si>
  <si>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</si>
  <si>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</si>
  <si>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</si>
  <si>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</si>
  <si>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</si>
  <si>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</si>
  <si>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</si>
  <si>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</si>
  <si>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</si>
  <si>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</si>
  <si>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</si>
  <si>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</si>
  <si>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</si>
  <si>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</si>
  <si>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</si>
  <si>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</si>
  <si>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</si>
  <si>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</si>
  <si>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</si>
  <si>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</si>
  <si>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</si>
  <si>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</si>
  <si>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</si>
  <si>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</si>
  <si>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</si>
  <si>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</si>
  <si>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</si>
  <si>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</si>
  <si>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</si>
  <si>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</si>
  <si>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</si>
  <si>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</si>
  <si>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</si>
  <si>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</si>
  <si>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</si>
  <si>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</si>
  <si>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</si>
  <si>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</si>
  <si>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</si>
  <si>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</si>
  <si>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</si>
  <si>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</si>
  <si>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</si>
  <si>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</si>
  <si>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</si>
  <si>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</si>
  <si>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</si>
  <si>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</si>
  <si>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</si>
  <si>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</si>
  <si>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</si>
  <si>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</si>
  <si>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</si>
  <si>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</si>
  <si>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</si>
  <si>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</si>
  <si>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</si>
  <si>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</si>
  <si>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</si>
  <si>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</si>
  <si>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</si>
  <si>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</si>
  <si>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</si>
  <si>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</si>
  <si>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</si>
  <si>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</si>
  <si>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</si>
  <si>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</si>
  <si>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</si>
  <si>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</si>
  <si>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</si>
  <si>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</si>
  <si>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</si>
  <si>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</si>
  <si>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</si>
  <si>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</si>
  <si>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</si>
  <si>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</si>
  <si>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</si>
  <si>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</si>
  <si>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</si>
  <si>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</si>
  <si>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</si>
  <si>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</si>
  <si>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</si>
  <si>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</si>
  <si>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</si>
  <si>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</si>
  <si>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</si>
  <si>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</si>
  <si>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</si>
  <si>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</si>
  <si>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</si>
  <si>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</si>
  <si>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</si>
  <si>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</si>
  <si>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</si>
  <si>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</si>
  <si>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</si>
  <si>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</si>
  <si>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</si>
  <si>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</si>
  <si>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</si>
  <si>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</si>
  <si>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</si>
  <si>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</si>
  <si>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</si>
  <si>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</si>
  <si>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</si>
  <si>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</si>
  <si>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</si>
  <si>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</si>
  <si>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</si>
  <si>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</si>
  <si>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</si>
  <si>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</si>
  <si>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</si>
  <si>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</si>
  <si>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</si>
  <si>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</si>
  <si>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</si>
  <si>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</si>
  <si>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</si>
  <si>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</si>
  <si>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</si>
  <si>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</si>
  <si>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</si>
  <si>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</si>
  <si>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</si>
  <si>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</si>
  <si>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</si>
  <si>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</si>
  <si>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</si>
  <si>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</si>
  <si>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</si>
  <si>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</si>
  <si>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</si>
  <si>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</si>
  <si>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</si>
  <si>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</si>
  <si>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</si>
  <si>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</si>
  <si>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</si>
  <si>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</si>
  <si>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</si>
  <si>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</si>
  <si>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</si>
  <si>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</si>
  <si>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</si>
  <si>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</si>
  <si>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</si>
  <si>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</si>
  <si>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</si>
  <si>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</si>
  <si>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</si>
  <si>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</si>
  <si>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</si>
  <si>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</si>
  <si>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</si>
  <si>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</si>
  <si>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</si>
  <si>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</si>
  <si>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</si>
  <si>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</si>
  <si>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</si>
  <si>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</si>
  <si>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</si>
  <si>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</si>
  <si>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</si>
  <si>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</si>
  <si>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</si>
  <si>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</si>
  <si>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</si>
  <si>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</si>
  <si>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</si>
  <si>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</si>
  <si>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</si>
  <si>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</si>
  <si>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</si>
  <si>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</si>
  <si>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</si>
  <si>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</si>
  <si>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</si>
  <si>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</si>
  <si>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</si>
  <si>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</si>
  <si>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</si>
  <si>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</si>
  <si>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</si>
  <si>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</si>
  <si>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</si>
  <si>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</si>
  <si>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</si>
  <si>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</si>
  <si>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</si>
  <si>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</si>
  <si>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</si>
  <si>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</si>
  <si>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</si>
  <si>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</si>
  <si>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</si>
  <si>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</si>
  <si>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</si>
  <si>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</si>
  <si>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</si>
  <si>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</si>
  <si>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</si>
  <si>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</si>
  <si>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</si>
  <si>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</si>
  <si>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</si>
  <si>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</si>
  <si>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</si>
  <si>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</si>
  <si>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</si>
  <si>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</si>
  <si>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</si>
  <si>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</si>
  <si>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</si>
  <si>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</si>
  <si>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</si>
  <si>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</si>
  <si>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</si>
  <si>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</si>
  <si>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</si>
  <si>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</si>
  <si>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</si>
  <si>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</si>
  <si>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</si>
  <si>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</si>
  <si>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</si>
  <si>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</si>
  <si>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</si>
  <si>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</si>
  <si>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</si>
  <si>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</si>
  <si>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</si>
  <si>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</si>
  <si>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</si>
  <si>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</si>
  <si>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</si>
  <si>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</si>
  <si>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</si>
  <si>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</si>
  <si>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</si>
  <si>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</si>
  <si>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</si>
  <si>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</si>
  <si>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</si>
  <si>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</si>
  <si>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</si>
  <si>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</si>
  <si>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</si>
  <si>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</si>
  <si>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</si>
  <si>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</si>
  <si>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</si>
  <si>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</si>
  <si>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</si>
  <si>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</si>
  <si>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</si>
  <si>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</si>
  <si>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</si>
  <si>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</si>
  <si>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</si>
  <si>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</si>
  <si>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</si>
  <si>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</si>
  <si>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</si>
  <si>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</si>
  <si>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</si>
  <si>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</si>
  <si>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</si>
  <si>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</si>
  <si>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</si>
  <si>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</si>
  <si>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</si>
  <si>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</si>
  <si>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</si>
  <si>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</si>
  <si>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</si>
  <si>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</si>
  <si>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</si>
  <si>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</si>
  <si>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</si>
  <si>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</si>
  <si>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</si>
  <si>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</si>
  <si>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</si>
  <si>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</si>
  <si>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</si>
  <si>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</si>
  <si>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</si>
  <si>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</si>
  <si>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</si>
  <si>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</si>
  <si>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</si>
  <si>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</si>
  <si>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</si>
  <si>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</si>
  <si>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</si>
  <si>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</si>
  <si>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</si>
  <si>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</si>
  <si>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</si>
  <si>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</si>
  <si>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</si>
  <si>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</si>
  <si>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</si>
  <si>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</si>
  <si>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</si>
  <si>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</si>
  <si>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</si>
  <si>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</si>
  <si>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</si>
  <si>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</si>
  <si>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</si>
  <si>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</si>
  <si>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</si>
  <si>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</si>
  <si>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</si>
  <si>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</si>
  <si>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</si>
  <si>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</si>
  <si>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</si>
  <si>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</si>
  <si>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</si>
  <si>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</si>
  <si>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</si>
  <si>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</si>
  <si>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</si>
  <si>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</si>
  <si>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</si>
  <si>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</si>
  <si>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</si>
  <si>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</si>
  <si>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</si>
  <si>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</si>
  <si>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</si>
  <si>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</si>
  <si>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</si>
  <si>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</si>
  <si>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</si>
  <si>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</si>
  <si>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</si>
  <si>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</si>
  <si>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</si>
  <si>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</si>
  <si>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</si>
  <si>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</si>
  <si>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</si>
  <si>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</si>
  <si>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</si>
  <si>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</si>
  <si>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</si>
  <si>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</si>
  <si>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</si>
  <si>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</si>
  <si>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</si>
  <si>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</si>
  <si>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</si>
  <si>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</si>
  <si>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</si>
  <si>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</si>
  <si>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</si>
  <si>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</si>
  <si>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</si>
  <si>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</si>
  <si>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</si>
  <si>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</si>
  <si>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</si>
  <si>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</si>
  <si>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</si>
  <si>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</si>
  <si>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</si>
  <si>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</si>
  <si>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</si>
  <si>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</si>
  <si>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</si>
  <si>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</si>
  <si>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</si>
  <si>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</si>
  <si>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</si>
  <si>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</si>
  <si>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</si>
  <si>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</si>
  <si>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</si>
  <si>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</si>
  <si>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</si>
  <si>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</si>
  <si>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</si>
  <si>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</si>
  <si>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</si>
  <si>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</si>
  <si>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</si>
  <si>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</si>
  <si>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</si>
  <si>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</si>
  <si>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</si>
  <si>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</si>
  <si>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</si>
  <si>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</si>
  <si>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</si>
  <si>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</si>
  <si>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</si>
  <si>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</si>
  <si>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</si>
  <si>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</si>
  <si>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</si>
  <si>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</si>
  <si>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</si>
  <si>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</si>
  <si>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</si>
  <si>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</si>
  <si>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</si>
  <si>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</si>
  <si>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</si>
  <si>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</si>
  <si>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</si>
  <si>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</si>
  <si>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</si>
  <si>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</si>
  <si>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</si>
  <si>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</si>
  <si>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</si>
  <si>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</si>
  <si>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</si>
  <si>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</si>
  <si>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</si>
  <si>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</si>
  <si>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</si>
  <si>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</si>
  <si>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</si>
  <si>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</si>
  <si>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</si>
  <si>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</si>
  <si>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</si>
  <si>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</si>
  <si>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</si>
  <si>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</si>
  <si>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</si>
  <si>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</si>
  <si>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</si>
  <si>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</si>
  <si>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</si>
  <si>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</si>
  <si>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</si>
  <si>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</si>
  <si>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</si>
  <si>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</si>
  <si>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</si>
  <si>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</si>
  <si>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</si>
  <si>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</si>
  <si>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</si>
  <si>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</si>
  <si>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</si>
  <si>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</si>
  <si>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</si>
  <si>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</si>
  <si>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</si>
  <si>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</si>
  <si>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</si>
  <si>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</si>
  <si>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</si>
  <si>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</si>
  <si>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</si>
  <si>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</si>
  <si>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</si>
  <si>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</si>
  <si>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</si>
  <si>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</si>
  <si>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</si>
  <si>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</si>
  <si>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</si>
  <si>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</si>
  <si>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</si>
  <si>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</si>
  <si>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</si>
  <si>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</si>
  <si>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</si>
  <si>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</si>
  <si>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</si>
  <si>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</si>
  <si>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</si>
  <si>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</si>
  <si>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</si>
  <si>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</si>
  <si>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</si>
  <si>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</si>
  <si>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</si>
  <si>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</si>
  <si>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</si>
  <si>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</si>
  <si>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</si>
  <si>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</si>
  <si>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</si>
  <si>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</si>
  <si>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</si>
  <si>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</si>
  <si>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</si>
  <si>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</si>
  <si>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</si>
  <si>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</si>
  <si>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</si>
  <si>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</si>
  <si>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</si>
  <si>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</si>
  <si>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</si>
  <si>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</si>
  <si>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</si>
  <si>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</si>
  <si>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</si>
  <si>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</si>
  <si>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</si>
  <si>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</si>
  <si>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</si>
  <si>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</si>
  <si>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</si>
  <si>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</si>
  <si>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</si>
  <si>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</si>
  <si>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</si>
  <si>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</si>
  <si>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</si>
  <si>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</si>
  <si>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</si>
  <si>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</si>
  <si>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</si>
  <si>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</si>
  <si>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</si>
  <si>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</si>
  <si>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</si>
  <si>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</si>
  <si>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</si>
  <si>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</si>
  <si>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</si>
  <si>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</si>
  <si>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</si>
  <si>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</si>
  <si>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</si>
  <si>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</si>
  <si>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</si>
  <si>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</si>
  <si>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</si>
  <si>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</si>
  <si>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</si>
  <si>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</si>
  <si>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</si>
  <si>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</si>
  <si>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</si>
  <si>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</si>
  <si>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</si>
  <si>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</si>
  <si>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</si>
  <si>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</si>
  <si>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</si>
  <si>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</si>
  <si>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</si>
  <si>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</si>
  <si>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</si>
  <si>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</si>
  <si>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</si>
  <si>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</si>
  <si>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</si>
  <si>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</si>
  <si>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</si>
  <si>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</si>
  <si>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</si>
  <si>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</si>
  <si>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</si>
  <si>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</si>
  <si>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</si>
  <si>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</si>
  <si>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</si>
  <si>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</si>
  <si>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</si>
  <si>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</si>
  <si>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</si>
  <si>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</si>
  <si>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</si>
  <si>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</si>
  <si>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</si>
  <si>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</si>
  <si>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</si>
  <si>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</si>
  <si>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</si>
  <si>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</si>
  <si>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</si>
  <si>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</si>
  <si>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</si>
  <si>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</si>
  <si>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</si>
  <si>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</si>
  <si>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</si>
  <si>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</si>
  <si>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</si>
  <si>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</si>
  <si>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</si>
  <si>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</si>
  <si>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</si>
  <si>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</si>
  <si>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</si>
  <si>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</si>
  <si>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</si>
  <si>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</si>
  <si>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</si>
  <si>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</si>
  <si>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</si>
  <si>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</si>
  <si>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</si>
  <si>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</si>
  <si>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</si>
  <si>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</si>
  <si>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</si>
  <si>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</si>
  <si>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</si>
  <si>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</si>
  <si>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</si>
  <si>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</si>
  <si>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</si>
  <si>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</si>
  <si>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</si>
  <si>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</si>
  <si>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</si>
  <si>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</si>
  <si>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</si>
  <si>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</si>
  <si>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</si>
  <si>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</si>
  <si>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</si>
  <si>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</si>
  <si>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</si>
  <si>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</si>
  <si>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</si>
  <si>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</si>
  <si>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</si>
  <si>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</si>
  <si>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</si>
  <si>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</si>
  <si>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</si>
  <si>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</si>
  <si>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</si>
  <si>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</si>
  <si>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</si>
  <si>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</si>
  <si>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</si>
  <si>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</si>
  <si>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</si>
  <si>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</si>
  <si>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</si>
  <si>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</si>
  <si>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</si>
  <si>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</si>
  <si>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</si>
  <si>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</si>
  <si>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</si>
  <si>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</si>
  <si>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</si>
  <si>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</si>
  <si>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</si>
  <si>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</si>
  <si>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</si>
  <si>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</si>
  <si>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</si>
  <si>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</si>
  <si>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</si>
  <si>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</si>
  <si>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</si>
  <si>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</si>
  <si>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</si>
  <si>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</si>
  <si>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</si>
  <si>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</si>
  <si>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</si>
  <si>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</si>
  <si>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</si>
  <si>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</si>
  <si>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</si>
  <si>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</si>
  <si>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</si>
  <si>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</si>
  <si>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</si>
  <si>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</si>
  <si>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</si>
  <si>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</si>
  <si>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</si>
  <si>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</si>
  <si>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</si>
  <si>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</si>
  <si>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</si>
  <si>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</si>
  <si>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</si>
  <si>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</si>
  <si>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</si>
  <si>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</si>
  <si>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</si>
  <si>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</si>
  <si>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</si>
  <si>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</si>
  <si>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</si>
  <si>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</si>
  <si>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</si>
  <si>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</si>
  <si>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</si>
  <si>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</si>
  <si>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</si>
  <si>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</si>
  <si>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</si>
  <si>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</si>
  <si>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</si>
  <si>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</si>
  <si>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</si>
  <si>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</si>
  <si>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</si>
  <si>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</si>
  <si>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</si>
  <si>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</si>
  <si>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</si>
  <si>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</si>
  <si>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</si>
  <si>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</si>
  <si>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</si>
  <si>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</si>
  <si>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</si>
  <si>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</si>
  <si>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</si>
  <si>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</si>
  <si>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</si>
  <si>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</si>
  <si>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</si>
  <si>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</si>
  <si>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</si>
  <si>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</si>
  <si>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</si>
  <si>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</si>
  <si>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</si>
  <si>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</si>
  <si>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</si>
  <si>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</si>
  <si>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</si>
  <si>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</si>
  <si>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</si>
  <si>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</si>
  <si>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</si>
  <si>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</si>
  <si>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</si>
  <si>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</si>
  <si>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</si>
  <si>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</si>
  <si>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</si>
  <si>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</si>
  <si>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</si>
  <si>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</si>
  <si>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</si>
  <si>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</si>
  <si>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</si>
  <si>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</si>
  <si>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</si>
  <si>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</si>
  <si>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</si>
  <si>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</si>
  <si>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</si>
  <si>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</si>
  <si>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</si>
  <si>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</si>
  <si>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</si>
  <si>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</si>
  <si>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</si>
  <si>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</si>
  <si>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</si>
  <si>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</si>
  <si>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</si>
  <si>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</si>
  <si>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</si>
  <si>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</si>
  <si>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</si>
  <si>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</si>
  <si>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</si>
  <si>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</si>
  <si>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</si>
  <si>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</si>
  <si>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</si>
  <si>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</si>
  <si>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</si>
  <si>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</si>
  <si>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</si>
  <si>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</si>
  <si>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</si>
  <si>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</si>
  <si>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</si>
  <si>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</si>
  <si>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</si>
  <si>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</si>
  <si>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</si>
  <si>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</si>
  <si>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</si>
  <si>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</si>
  <si>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</si>
  <si>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</si>
  <si>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</si>
  <si>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</si>
  <si>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</si>
  <si>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</si>
  <si>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</si>
  <si>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</si>
  <si>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</si>
  <si>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</si>
  <si>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</si>
  <si>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</si>
  <si>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</si>
  <si>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</si>
  <si>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</si>
  <si>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</si>
  <si>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</si>
  <si>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</si>
  <si>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</si>
  <si>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</si>
  <si>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</si>
  <si>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</si>
  <si>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</si>
  <si>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</si>
  <si>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</si>
  <si>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</si>
  <si>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</si>
  <si>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</si>
  <si>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</si>
  <si>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</si>
  <si>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</si>
  <si>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</si>
  <si>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</si>
  <si>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</si>
  <si>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</si>
  <si>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</si>
  <si>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</si>
  <si>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</si>
  <si>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</si>
  <si>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</si>
  <si>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</si>
  <si>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</si>
  <si>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</si>
  <si>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</si>
  <si>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</si>
  <si>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</si>
  <si>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</si>
  <si>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</si>
  <si>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</si>
  <si>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</si>
  <si>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</si>
  <si>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</si>
  <si>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</si>
  <si>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</si>
  <si>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</si>
  <si>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</si>
  <si>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</si>
  <si>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</si>
  <si>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</si>
  <si>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</si>
  <si>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</si>
  <si>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</si>
  <si>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</si>
  <si>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</si>
  <si>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</si>
  <si>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</si>
  <si>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</si>
  <si>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</si>
  <si>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</si>
  <si>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</si>
  <si>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</si>
  <si>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</si>
  <si>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</si>
  <si>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</si>
  <si>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</si>
  <si>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</si>
  <si>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</si>
  <si>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</si>
  <si>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</si>
  <si>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</si>
  <si>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</si>
  <si>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</si>
  <si>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</si>
  <si>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</si>
  <si>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</si>
  <si>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</si>
  <si>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</si>
  <si>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</si>
  <si>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</si>
  <si>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</si>
  <si>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</si>
  <si>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</si>
  <si>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</si>
  <si>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</si>
  <si>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</si>
  <si>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</si>
  <si>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</si>
  <si>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</si>
  <si>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</si>
  <si>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</si>
  <si>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</si>
  <si>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</si>
  <si>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</si>
  <si>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</si>
  <si>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</si>
  <si>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</si>
  <si>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</si>
  <si>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</si>
  <si>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</si>
  <si>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</si>
  <si>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</si>
  <si>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</si>
  <si>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</si>
  <si>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</si>
  <si>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</si>
  <si>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</si>
  <si>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</si>
  <si>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</si>
  <si>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</si>
  <si>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</si>
  <si>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</si>
  <si>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</si>
  <si>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</si>
  <si>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</si>
  <si>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</si>
  <si>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</si>
  <si>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</si>
  <si>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</si>
  <si>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</si>
  <si>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</si>
  <si>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</si>
  <si>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</si>
  <si>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</si>
  <si>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</si>
  <si>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</si>
  <si>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</si>
  <si>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</si>
  <si>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</si>
  <si>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</si>
  <si>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</si>
  <si>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</si>
  <si>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</si>
  <si>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</si>
  <si>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</si>
  <si>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</si>
  <si>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</si>
  <si>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</si>
  <si>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</si>
  <si>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</si>
  <si>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</si>
  <si>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</si>
  <si>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</si>
  <si>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</si>
  <si>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</si>
  <si>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</si>
  <si>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</si>
  <si>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</si>
  <si>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</si>
  <si>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</si>
  <si>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</si>
  <si>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</si>
  <si>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</si>
  <si>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</si>
  <si>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</si>
  <si>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</si>
  <si>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</si>
  <si>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</si>
  <si>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</si>
  <si>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</si>
  <si>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</si>
  <si>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</si>
  <si>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</si>
  <si>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</si>
  <si>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</si>
  <si>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</si>
  <si>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</si>
  <si>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</si>
  <si>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</si>
  <si>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</si>
  <si>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</si>
  <si>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</si>
  <si>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</si>
  <si>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</si>
  <si>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</si>
  <si>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</si>
  <si>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</si>
  <si>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</si>
  <si>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</si>
  <si>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</si>
  <si>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</si>
  <si>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</si>
  <si>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</si>
  <si>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</si>
  <si>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</si>
  <si>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</si>
  <si>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</si>
  <si>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</si>
  <si>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</si>
  <si>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</si>
  <si>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</si>
  <si>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</si>
  <si>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</si>
  <si>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</si>
  <si>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</si>
  <si>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</si>
  <si>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</si>
  <si>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</si>
  <si>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</si>
  <si>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</si>
  <si>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</si>
  <si>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</si>
  <si>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</si>
  <si>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</si>
  <si>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</si>
  <si>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</si>
  <si>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</si>
  <si>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</si>
  <si>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</si>
  <si>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</si>
  <si>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</si>
  <si>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</si>
  <si>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</si>
  <si>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</si>
  <si>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</si>
  <si>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</si>
  <si>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</si>
  <si>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</si>
  <si>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</si>
  <si>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</si>
  <si>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</si>
  <si>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</si>
  <si>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</si>
  <si>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</si>
  <si>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</si>
  <si>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</si>
  <si>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</si>
  <si>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</si>
  <si>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</si>
  <si>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</si>
  <si>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</si>
  <si>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</si>
  <si>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</si>
  <si>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</si>
  <si>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</si>
  <si>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</si>
  <si>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</si>
  <si>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</si>
  <si>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</si>
  <si>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</si>
  <si>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</si>
  <si>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</si>
  <si>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</si>
  <si>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</si>
  <si>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</si>
  <si>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</si>
  <si>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</si>
  <si>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</si>
  <si>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</si>
  <si>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</si>
  <si>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</si>
  <si>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</si>
  <si>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</si>
  <si>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</si>
  <si>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</si>
  <si>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</si>
  <si>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</si>
  <si>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</si>
  <si>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</si>
  <si>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</si>
  <si>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</si>
  <si>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</si>
  <si>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</si>
  <si>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</si>
  <si>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</si>
  <si>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</si>
  <si>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</si>
  <si>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</si>
  <si>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</si>
  <si>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</si>
  <si>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</si>
  <si>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</si>
  <si>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</si>
  <si>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</si>
  <si>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</si>
  <si>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</si>
  <si>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</si>
  <si>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</si>
  <si>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</si>
  <si>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</si>
  <si>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</si>
  <si>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</si>
  <si>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</si>
  <si>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</si>
  <si>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</si>
  <si>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</si>
  <si>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</si>
  <si>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</si>
  <si>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</si>
  <si>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</si>
  <si>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</si>
  <si>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</si>
  <si>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</si>
  <si>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</si>
  <si>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</si>
  <si>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</si>
  <si>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</si>
  <si>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</si>
  <si>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</si>
  <si>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</si>
  <si>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</si>
  <si>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</si>
  <si>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</si>
  <si>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</si>
  <si>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</si>
  <si>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</si>
  <si>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</si>
  <si>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</si>
  <si>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</si>
  <si>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</si>
  <si>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</si>
  <si>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</si>
  <si>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</si>
  <si>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</si>
  <si>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</si>
  <si>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</si>
  <si>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</si>
  <si>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</si>
  <si>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</si>
  <si>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</si>
  <si>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</si>
  <si>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</si>
  <si>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</si>
  <si>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</si>
  <si>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</si>
  <si>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</si>
  <si>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</si>
  <si>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</si>
  <si>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</si>
  <si>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</si>
  <si>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</si>
  <si>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</si>
  <si>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</si>
  <si>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</si>
  <si>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</si>
  <si>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</si>
  <si>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</si>
  <si>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</si>
  <si>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</si>
  <si>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</si>
  <si>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</si>
  <si>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</si>
  <si>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</si>
  <si>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</si>
  <si>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</si>
  <si>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</si>
  <si>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</si>
  <si>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</si>
  <si>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</si>
  <si>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</si>
  <si>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</si>
  <si>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</si>
  <si>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</si>
  <si>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</si>
  <si>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</si>
  <si>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</si>
  <si>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</si>
  <si>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</si>
  <si>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</si>
  <si>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</si>
  <si>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</si>
  <si>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</si>
  <si>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</si>
  <si>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</si>
  <si>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</si>
  <si>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</si>
  <si>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</si>
  <si>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</si>
  <si>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</si>
  <si>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</si>
  <si>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</si>
  <si>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</si>
  <si>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</si>
  <si>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</si>
  <si>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</si>
  <si>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</si>
  <si>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</si>
  <si>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</si>
  <si>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</si>
  <si>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</si>
  <si>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</si>
  <si>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</si>
  <si>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</si>
  <si>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</si>
  <si>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</si>
  <si>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</si>
  <si>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</si>
  <si>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</si>
  <si>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</si>
  <si>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</si>
  <si>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</si>
  <si>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</si>
  <si>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</si>
  <si>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</si>
  <si>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</si>
  <si>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</si>
  <si>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</si>
  <si>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</si>
  <si>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</si>
  <si>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</si>
  <si>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</si>
  <si>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</si>
  <si>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</si>
  <si>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</si>
  <si>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</si>
  <si>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</si>
  <si>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</si>
  <si>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</si>
  <si>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</si>
  <si>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</si>
  <si>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</si>
  <si>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</si>
  <si>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</si>
  <si>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</si>
  <si>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</si>
  <si>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</si>
  <si>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</si>
  <si>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</si>
  <si>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</si>
  <si>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</si>
  <si>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</si>
  <si>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</si>
  <si>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</si>
  <si>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</si>
  <si>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</si>
  <si>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</si>
  <si>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</si>
  <si>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</si>
  <si>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</si>
  <si>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</si>
  <si>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</si>
  <si>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</si>
  <si>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</si>
  <si>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</si>
  <si>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</si>
  <si>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</si>
  <si>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</si>
  <si>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</si>
  <si>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</si>
  <si>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</si>
  <si>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</si>
  <si>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</si>
  <si>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</si>
  <si>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</si>
  <si>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</si>
  <si>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</si>
  <si>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</si>
  <si>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</si>
  <si>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</si>
  <si>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</si>
  <si>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</si>
  <si>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</si>
  <si>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</si>
  <si>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</si>
  <si>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</si>
  <si>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</si>
  <si>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</si>
  <si>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</si>
  <si>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</si>
  <si>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</si>
  <si>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</si>
  <si>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</si>
  <si>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</si>
  <si>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</si>
  <si>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</si>
  <si>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</si>
  <si>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</si>
  <si>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</si>
  <si>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</si>
  <si>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</si>
  <si>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</si>
  <si>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</si>
  <si>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</si>
  <si>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</si>
  <si>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</si>
  <si>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</si>
  <si>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</si>
  <si>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</si>
  <si>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</si>
  <si>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</si>
  <si>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</si>
  <si>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</si>
  <si>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</si>
  <si>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</si>
  <si>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</si>
  <si>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</si>
  <si>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</si>
  <si>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</si>
  <si>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</si>
  <si>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</si>
  <si>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</si>
  <si>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</si>
  <si>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</si>
  <si>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</si>
  <si>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</si>
  <si>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</si>
  <si>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</si>
  <si>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</si>
  <si>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</si>
  <si>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</si>
  <si>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</si>
  <si>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</si>
  <si>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</si>
  <si>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</si>
  <si>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</si>
  <si>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</si>
  <si>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</si>
  <si>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</si>
  <si>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</si>
  <si>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</si>
  <si>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</si>
  <si>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</si>
  <si>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</si>
  <si>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</si>
  <si>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</si>
  <si>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</si>
  <si>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</si>
  <si>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</si>
  <si>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</si>
  <si>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</si>
  <si>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</si>
  <si>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</si>
  <si>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</si>
  <si>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</si>
  <si>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</si>
  <si>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</si>
  <si>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</si>
  <si>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</si>
  <si>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</si>
  <si>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</si>
  <si>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</si>
  <si>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</si>
  <si>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</si>
  <si>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</si>
  <si>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</si>
  <si>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</si>
  <si>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</si>
  <si>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</si>
  <si>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</si>
  <si>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</si>
  <si>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</si>
  <si>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</si>
  <si>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</si>
  <si>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</si>
  <si>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</si>
  <si>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</si>
  <si>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</si>
  <si>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</si>
  <si>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</si>
  <si>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</si>
  <si>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</si>
  <si>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</si>
  <si>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</si>
  <si>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</si>
  <si>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</si>
  <si>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</si>
  <si>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</si>
  <si>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</si>
  <si>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</si>
  <si>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</si>
  <si>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</si>
  <si>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</si>
  <si>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</si>
  <si>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</si>
  <si>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</si>
  <si>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</si>
  <si>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</si>
  <si>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</si>
  <si>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</si>
  <si>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</si>
  <si>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</si>
  <si>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</si>
  <si>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</si>
  <si>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</si>
  <si>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</si>
  <si>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</si>
  <si>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</si>
  <si>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</si>
  <si>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</si>
  <si>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</si>
  <si>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</si>
  <si>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</si>
  <si>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</si>
  <si>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</si>
  <si>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</si>
  <si>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</si>
  <si>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</si>
  <si>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</si>
  <si>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</si>
  <si>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</si>
  <si>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</si>
  <si>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</si>
  <si>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</si>
  <si>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</si>
  <si>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</si>
  <si>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</si>
  <si>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</si>
  <si>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</si>
  <si>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</si>
  <si>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</si>
  <si>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</si>
  <si>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</si>
  <si>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</si>
  <si>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</si>
  <si>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</si>
  <si>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</si>
  <si>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</si>
  <si>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</si>
  <si>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</si>
  <si>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</si>
  <si>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</si>
  <si>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</si>
  <si>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</si>
  <si>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</si>
  <si>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</si>
  <si>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</si>
  <si>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</si>
  <si>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</si>
  <si>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</si>
  <si>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</si>
  <si>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</si>
  <si>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</si>
  <si>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</si>
  <si>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</si>
  <si>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</si>
  <si>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</si>
  <si>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</si>
  <si>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</si>
  <si>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</si>
  <si>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</si>
  <si>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</si>
  <si>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</si>
  <si>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</si>
  <si>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</si>
  <si>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</si>
  <si>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</si>
  <si>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</si>
  <si>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</si>
  <si>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</si>
  <si>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</si>
  <si>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</si>
  <si>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</si>
  <si>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</si>
  <si>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</si>
  <si>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</si>
  <si>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</si>
  <si>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</si>
  <si>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</si>
  <si>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</si>
  <si>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</si>
  <si>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</si>
  <si>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</si>
  <si>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</si>
  <si>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</si>
  <si>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</si>
  <si>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</si>
  <si>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</si>
  <si>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</si>
  <si>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</si>
  <si>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</si>
  <si>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</si>
  <si>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</si>
  <si>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</si>
  <si>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</si>
  <si>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</si>
  <si>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</si>
  <si>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</si>
  <si>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</si>
  <si>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</si>
  <si>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</si>
  <si>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</si>
  <si>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</si>
  <si>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</si>
  <si>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</si>
  <si>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</si>
  <si>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</si>
  <si>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</si>
  <si>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</si>
  <si>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</si>
  <si>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</si>
  <si>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</si>
  <si>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</si>
  <si>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</si>
  <si>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</si>
  <si>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</si>
  <si>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</si>
  <si>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</si>
  <si>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</si>
  <si>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</si>
  <si>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</si>
  <si>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</si>
  <si>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</si>
  <si>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</si>
  <si>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</si>
  <si>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</si>
  <si>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</si>
  <si>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</si>
  <si>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</si>
  <si>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</si>
  <si>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</si>
  <si>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</si>
  <si>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</si>
  <si>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</si>
  <si>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</si>
  <si>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</si>
  <si>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</si>
  <si>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</si>
  <si>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</si>
  <si>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</si>
  <si>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</si>
  <si>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</si>
  <si>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</si>
  <si>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</si>
  <si>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</si>
  <si>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</si>
  <si>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</si>
  <si>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</si>
  <si>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</si>
  <si>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</si>
  <si>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</si>
  <si>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</si>
  <si>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</si>
  <si>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</si>
  <si>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</si>
  <si>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</si>
  <si>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</si>
  <si>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</si>
  <si>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</si>
  <si>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</si>
  <si>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</si>
  <si>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</si>
  <si>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</si>
  <si>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</si>
  <si>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</si>
  <si>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</si>
  <si>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</si>
  <si>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</si>
  <si>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</si>
  <si>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</si>
  <si>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</si>
  <si>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</si>
  <si>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</si>
  <si>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</si>
  <si>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</si>
  <si>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</si>
  <si>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</si>
  <si>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</si>
  <si>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</si>
  <si>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</si>
  <si>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</si>
  <si>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</si>
  <si>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</si>
  <si>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</si>
  <si>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</si>
  <si>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</si>
  <si>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</si>
  <si>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</si>
  <si>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</si>
  <si>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</si>
  <si>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</si>
  <si>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</si>
  <si>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</si>
  <si>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</si>
  <si>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</si>
  <si>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</si>
  <si>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</si>
  <si>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</si>
  <si>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</si>
  <si>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</si>
  <si>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</si>
  <si>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</si>
  <si>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</si>
  <si>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</si>
  <si>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</si>
  <si>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</si>
  <si>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</si>
  <si>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</si>
  <si>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</si>
  <si>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</si>
  <si>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</si>
  <si>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</si>
  <si>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</si>
  <si>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</si>
  <si>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</si>
  <si>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</si>
  <si>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</si>
  <si>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</si>
  <si>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</si>
  <si>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</si>
  <si>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</si>
  <si>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</si>
  <si>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</si>
  <si>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</si>
  <si>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</si>
  <si>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</si>
  <si>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</si>
  <si>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</si>
  <si>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</si>
  <si>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</si>
  <si>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</si>
  <si>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</si>
  <si>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</si>
  <si>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</si>
  <si>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</si>
  <si>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</si>
  <si>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</si>
  <si>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</si>
  <si>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</si>
  <si>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</si>
  <si>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</si>
  <si>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</si>
  <si>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</si>
  <si>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</si>
  <si>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</si>
  <si>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</si>
  <si>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</si>
  <si>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</si>
  <si>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</si>
  <si>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</si>
  <si>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</si>
  <si>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</si>
  <si>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</si>
  <si>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</si>
  <si>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</si>
  <si>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</si>
  <si>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</si>
  <si>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</si>
  <si>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</si>
  <si>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</si>
  <si>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</si>
  <si>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</si>
  <si>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</si>
  <si>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</si>
  <si>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</si>
  <si>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</si>
  <si>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</si>
  <si>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</si>
  <si>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</si>
  <si>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</si>
  <si>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</si>
  <si>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</si>
  <si>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</si>
  <si>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</si>
  <si>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</si>
  <si>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</si>
  <si>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</si>
  <si>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</si>
  <si>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</si>
  <si>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</si>
  <si>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</si>
  <si>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</si>
  <si>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</si>
  <si>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</si>
  <si>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</si>
  <si>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</si>
  <si>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</si>
  <si>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</si>
  <si>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</si>
  <si>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</si>
  <si>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</si>
  <si>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</si>
  <si>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</si>
  <si>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</si>
  <si>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</si>
  <si>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</si>
  <si>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</si>
  <si>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</si>
  <si>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</si>
  <si>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</si>
  <si>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</si>
  <si>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</si>
  <si>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</si>
  <si>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</si>
  <si>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</si>
  <si>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</si>
  <si>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</si>
  <si>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</si>
  <si>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</si>
  <si>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</si>
  <si>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</si>
  <si>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</si>
  <si>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</si>
  <si>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</si>
  <si>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</si>
  <si>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</si>
  <si>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</si>
  <si>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</si>
  <si>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</si>
  <si>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</si>
  <si>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</si>
  <si>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</si>
  <si>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</si>
  <si>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</si>
  <si>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</si>
  <si>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</si>
  <si>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</si>
  <si>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</si>
  <si>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</si>
  <si>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</si>
  <si>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</si>
  <si>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</si>
  <si>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</si>
  <si>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</si>
  <si>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</si>
  <si>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</si>
  <si>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</si>
  <si>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</si>
  <si>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</si>
  <si>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</si>
  <si>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</si>
  <si>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</si>
  <si>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</si>
  <si>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</si>
  <si>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</si>
  <si>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</si>
  <si>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</si>
  <si>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</si>
  <si>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</si>
  <si>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</si>
  <si>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</si>
  <si>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</si>
  <si>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</si>
  <si>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</si>
  <si>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</si>
  <si>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</si>
  <si>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</si>
  <si>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</si>
  <si>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</si>
  <si>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</si>
  <si>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</si>
  <si>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</si>
  <si>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</si>
  <si>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</si>
  <si>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</si>
  <si>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</si>
  <si>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</si>
  <si>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</si>
  <si>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</si>
  <si>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</si>
  <si>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</si>
  <si>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</si>
  <si>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</si>
  <si>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</si>
  <si>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</si>
  <si>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</si>
  <si>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</si>
  <si>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</si>
  <si>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</si>
  <si>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</si>
  <si>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</si>
  <si>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</si>
  <si>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</si>
  <si>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</si>
  <si>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</si>
  <si>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</si>
  <si>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</si>
  <si>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</si>
  <si>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</si>
  <si>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</si>
  <si>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</si>
  <si>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</si>
  <si>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</si>
  <si>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</si>
  <si>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</si>
  <si>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</si>
  <si>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</si>
  <si>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</si>
  <si>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</si>
  <si>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</si>
  <si>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</si>
  <si>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</si>
  <si>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</si>
  <si>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</si>
  <si>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</si>
  <si>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</si>
  <si>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</si>
  <si>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</si>
  <si>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</si>
  <si>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</si>
  <si>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</si>
  <si>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</si>
  <si>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</si>
  <si>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</si>
  <si>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</si>
  <si>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</si>
  <si>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</si>
  <si>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</si>
  <si>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</si>
  <si>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</si>
  <si>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</si>
  <si>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</si>
  <si>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</si>
  <si>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</si>
  <si>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</si>
  <si>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</si>
  <si>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</si>
  <si>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</si>
  <si>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</si>
  <si>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</si>
  <si>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</si>
  <si>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</si>
  <si>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</si>
  <si>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</si>
  <si>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</si>
  <si>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</si>
  <si>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</si>
  <si>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</si>
  <si>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</si>
  <si>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</si>
  <si>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</si>
  <si>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</si>
  <si>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</si>
  <si>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</si>
  <si>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</si>
  <si>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</si>
  <si>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</si>
  <si>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</si>
  <si>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</si>
  <si>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</si>
  <si>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</si>
  <si>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</si>
  <si>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</si>
  <si>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</si>
  <si>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</si>
  <si>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</si>
  <si>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</si>
  <si>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</si>
  <si>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</si>
  <si>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</si>
  <si>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</si>
  <si>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</si>
  <si>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</si>
  <si>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</si>
  <si>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</si>
  <si>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</si>
  <si>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</si>
  <si>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</si>
  <si>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</si>
  <si>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</si>
  <si>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</si>
  <si>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</si>
  <si>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</si>
  <si>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</si>
  <si>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</si>
  <si>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</si>
  <si>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</si>
  <si>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</si>
  <si>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</si>
  <si>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</si>
  <si>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</si>
  <si>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</si>
  <si>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</si>
  <si>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</si>
  <si>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</si>
  <si>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</si>
  <si>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</si>
  <si>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</si>
  <si>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</si>
  <si>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</si>
  <si>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</si>
  <si>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</si>
  <si>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</si>
  <si>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</si>
  <si>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</si>
  <si>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</si>
  <si>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</si>
  <si>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</si>
  <si>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</si>
  <si>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</si>
  <si>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</si>
  <si>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</si>
  <si>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</si>
  <si>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</si>
  <si>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</si>
  <si>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</si>
  <si>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</si>
  <si>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</si>
  <si>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</si>
  <si>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</si>
  <si>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</si>
  <si>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</si>
  <si>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</si>
  <si>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</si>
  <si>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</si>
  <si>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</si>
  <si>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</si>
  <si>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</si>
  <si>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</si>
  <si>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</si>
  <si>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</si>
  <si>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</si>
  <si>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</si>
  <si>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</si>
  <si>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</si>
  <si>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</si>
  <si>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</si>
  <si>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</si>
  <si>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</si>
  <si>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</si>
  <si>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</si>
  <si>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</si>
  <si>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</si>
  <si>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</si>
  <si>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</si>
  <si>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</si>
  <si>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</si>
  <si>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</si>
  <si>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</si>
  <si>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</si>
  <si>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</si>
  <si>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</si>
  <si>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</si>
  <si>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</si>
  <si>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</si>
  <si>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</si>
  <si>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</si>
  <si>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</si>
  <si>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</si>
  <si>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</si>
  <si>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</si>
  <si>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</si>
  <si>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</si>
  <si>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</si>
  <si>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</si>
  <si>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</si>
  <si>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</si>
  <si>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</si>
  <si>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</si>
  <si>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</si>
  <si>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</si>
  <si>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</si>
  <si>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</si>
  <si>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</si>
  <si>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</si>
  <si>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</si>
  <si>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</si>
  <si>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</si>
  <si>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</si>
  <si>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</si>
  <si>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</si>
  <si>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</si>
  <si>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</si>
  <si>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</si>
  <si>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</si>
  <si>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</si>
  <si>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</si>
  <si>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</si>
  <si>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</si>
  <si>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</si>
  <si>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</si>
  <si>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</si>
  <si>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</si>
  <si>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</si>
  <si>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</si>
  <si>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</si>
  <si>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</si>
  <si>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</si>
  <si>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</si>
  <si>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</si>
  <si>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</si>
  <si>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</si>
  <si>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</si>
  <si>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</si>
  <si>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</si>
  <si>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</si>
  <si>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</si>
  <si>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</si>
  <si>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</si>
  <si>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</si>
  <si>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</si>
  <si>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</si>
  <si>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</si>
  <si>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</si>
  <si>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</si>
  <si>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</si>
  <si>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</si>
  <si>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</si>
  <si>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</si>
  <si>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</si>
  <si>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</si>
  <si>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</si>
  <si>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</si>
  <si>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</si>
  <si>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</si>
  <si>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</si>
  <si>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</si>
  <si>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</si>
  <si>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</si>
  <si>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</si>
  <si>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</si>
  <si>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</si>
  <si>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</si>
  <si>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</si>
  <si>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</si>
  <si>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</si>
  <si>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</si>
  <si>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</si>
  <si>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</si>
  <si>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</si>
  <si>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</si>
  <si>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</si>
  <si>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</si>
  <si>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</si>
  <si>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</si>
  <si>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</si>
  <si>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</si>
  <si>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</si>
  <si>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</si>
  <si>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</si>
  <si>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</si>
  <si>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</si>
  <si>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</si>
  <si>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</si>
  <si>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</si>
  <si>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</si>
  <si>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</si>
  <si>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</si>
  <si>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</si>
  <si>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</si>
  <si>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</si>
  <si>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</si>
  <si>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</si>
  <si>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</si>
  <si>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</si>
  <si>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</si>
  <si>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</si>
  <si>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</si>
  <si>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</si>
  <si>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</si>
  <si>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</si>
  <si>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</si>
  <si>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</si>
  <si>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</si>
  <si>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</si>
  <si>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</si>
  <si>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</si>
  <si>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</si>
  <si>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</si>
  <si>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</si>
  <si>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</si>
  <si>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</si>
  <si>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</si>
  <si>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</si>
  <si>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</si>
  <si>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</si>
  <si>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</si>
  <si>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</si>
  <si>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</si>
  <si>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</si>
  <si>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</si>
  <si>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</si>
  <si>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</si>
  <si>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</si>
  <si>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</si>
  <si>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</si>
  <si>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</si>
  <si>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</si>
  <si>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</si>
  <si>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</si>
  <si>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</si>
  <si>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</si>
  <si>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</si>
  <si>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</si>
  <si>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</si>
  <si>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</si>
  <si>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</si>
  <si>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</si>
  <si>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</si>
  <si>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</si>
  <si>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</si>
  <si>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</si>
  <si>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</si>
  <si>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</si>
  <si>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</si>
  <si>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</si>
  <si>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</si>
  <si>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</si>
  <si>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</si>
  <si>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</si>
  <si>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</si>
  <si>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</si>
  <si>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</si>
  <si>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</si>
  <si>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</si>
  <si>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</si>
  <si>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</si>
  <si>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</si>
  <si>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</si>
  <si>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</si>
  <si>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</si>
  <si>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</si>
  <si>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</si>
  <si>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</si>
  <si>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</si>
  <si>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</si>
  <si>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</si>
  <si>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</si>
  <si>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</si>
  <si>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</si>
  <si>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</si>
  <si>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</si>
  <si>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</si>
  <si>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</si>
  <si>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</si>
  <si>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</si>
  <si>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</si>
  <si>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</si>
  <si>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</si>
  <si>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</si>
  <si>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</si>
  <si>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</si>
  <si>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</si>
  <si>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</si>
  <si>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</si>
  <si>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</si>
  <si>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</si>
  <si>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</si>
  <si>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</si>
  <si>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</si>
  <si>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</si>
  <si>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</si>
  <si>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</si>
  <si>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</si>
  <si>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</si>
  <si>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</si>
  <si>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</si>
  <si>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</si>
  <si>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</si>
  <si>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</si>
  <si>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</si>
  <si>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</si>
  <si>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</si>
  <si>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</si>
  <si>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</si>
  <si>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</si>
  <si>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</si>
  <si>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</si>
  <si>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</si>
  <si>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</si>
  <si>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</si>
  <si>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</si>
  <si>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</si>
  <si>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</si>
  <si>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</si>
  <si>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</si>
  <si>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</si>
  <si>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</si>
  <si>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</si>
  <si>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</si>
  <si>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</si>
  <si>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</si>
  <si>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</si>
  <si>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</si>
  <si>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</si>
  <si>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</si>
  <si>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</si>
  <si>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</si>
  <si>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</si>
  <si>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</si>
  <si>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</si>
  <si>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</si>
  <si>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</si>
  <si>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</si>
  <si>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</si>
  <si>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</si>
  <si>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</si>
  <si>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</si>
  <si>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</si>
  <si>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</si>
  <si>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</si>
  <si>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</si>
  <si>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</si>
  <si>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</si>
  <si>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</si>
  <si>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</si>
  <si>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</si>
  <si>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</si>
  <si>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</si>
  <si>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</si>
  <si>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</si>
  <si>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</si>
  <si>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</si>
  <si>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</si>
  <si>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</si>
  <si>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</si>
  <si>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</si>
  <si>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</si>
  <si>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</si>
  <si>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</si>
  <si>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</si>
  <si>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</si>
  <si>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</si>
  <si>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</si>
  <si>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</si>
  <si>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</si>
  <si>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</si>
  <si>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</si>
  <si>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</si>
  <si>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</si>
  <si>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</si>
  <si>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</si>
  <si>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</si>
  <si>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</si>
  <si>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</si>
  <si>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</si>
  <si>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</si>
  <si>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</si>
  <si>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</si>
  <si>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</si>
  <si>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</si>
  <si>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</si>
  <si>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</si>
  <si>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</si>
  <si>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</si>
  <si>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</si>
  <si>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</si>
  <si>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</si>
  <si>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</si>
  <si>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</si>
  <si>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</si>
  <si>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</si>
  <si>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</si>
  <si>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</si>
  <si>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</si>
  <si>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</si>
  <si>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</si>
  <si>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</si>
  <si>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</si>
  <si>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</si>
  <si>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</si>
  <si>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</si>
  <si>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</si>
  <si>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</si>
  <si>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</si>
  <si>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</si>
  <si>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</si>
  <si>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</si>
  <si>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</si>
  <si>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</si>
  <si>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</si>
  <si>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</si>
  <si>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</si>
  <si>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</si>
  <si>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</si>
  <si>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</si>
  <si>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</si>
  <si>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</si>
  <si>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</si>
  <si>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</si>
  <si>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</si>
  <si>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</si>
  <si>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</si>
  <si>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</si>
  <si>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</si>
  <si>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</si>
  <si>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</si>
  <si>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</si>
  <si>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</si>
  <si>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</si>
  <si>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</si>
  <si>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</si>
  <si>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</si>
  <si>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</si>
  <si>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</si>
  <si>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</si>
  <si>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</si>
  <si>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</si>
  <si>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</si>
  <si>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</si>
  <si>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</si>
  <si>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</si>
  <si>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</si>
  <si>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</si>
  <si>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</si>
  <si>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</si>
  <si>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</si>
  <si>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</si>
  <si>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</si>
  <si>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</si>
  <si>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</si>
  <si>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</si>
  <si>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</si>
  <si>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</si>
  <si>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</si>
  <si>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</si>
  <si>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</si>
  <si>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</si>
  <si>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</si>
  <si>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</si>
  <si>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</si>
  <si>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</si>
  <si>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</si>
  <si>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</si>
  <si>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</si>
  <si>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</si>
  <si>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</si>
  <si>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</si>
  <si>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</si>
  <si>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</si>
  <si>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</si>
  <si>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</si>
  <si>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</si>
  <si>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</si>
  <si>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</si>
  <si>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</si>
  <si>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</si>
  <si>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</si>
  <si>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</si>
  <si>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</si>
  <si>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</si>
  <si>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</si>
  <si>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</si>
  <si>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</si>
  <si>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</si>
  <si>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</si>
  <si>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</si>
  <si>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</si>
  <si>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</si>
  <si>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</si>
  <si>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</si>
  <si>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</si>
  <si>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</si>
  <si>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</si>
  <si>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</si>
  <si>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</si>
  <si>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</si>
  <si>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</si>
  <si>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</si>
  <si>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</si>
  <si>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</si>
  <si>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</si>
  <si>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</si>
  <si>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</si>
  <si>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</si>
  <si>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</si>
  <si>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</si>
  <si>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</si>
  <si>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</si>
  <si>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</si>
  <si>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</si>
  <si>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</si>
  <si>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</si>
  <si>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</si>
  <si>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</si>
  <si>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</si>
  <si>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</si>
  <si>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</si>
  <si>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</si>
  <si>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</si>
  <si>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</si>
  <si>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</si>
  <si>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</si>
  <si>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</si>
  <si>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</si>
  <si>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</si>
  <si>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</si>
  <si>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</si>
  <si>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</si>
  <si>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</si>
  <si>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</si>
  <si>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</si>
  <si>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</si>
  <si>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</si>
  <si>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</si>
  <si>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</si>
  <si>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</si>
  <si>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</si>
  <si>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</si>
  <si>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</si>
  <si>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</si>
  <si>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</si>
  <si>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</si>
  <si>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</si>
  <si>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</si>
  <si>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</si>
  <si>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</si>
  <si>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</si>
  <si>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</si>
  <si>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</si>
  <si>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</si>
  <si>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</si>
  <si>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</si>
  <si>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</si>
  <si>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</si>
  <si>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</si>
  <si>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</si>
  <si>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</si>
  <si>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</si>
  <si>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</si>
  <si>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</si>
  <si>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</si>
  <si>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</si>
  <si>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</si>
  <si>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</si>
  <si>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</si>
  <si>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</si>
  <si>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</si>
  <si>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</si>
  <si>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</si>
  <si>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</si>
  <si>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</si>
  <si>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</si>
  <si>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</si>
  <si>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</si>
  <si>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</si>
  <si>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</si>
  <si>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</si>
  <si>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</si>
  <si>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</si>
  <si>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</si>
  <si>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</si>
  <si>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</si>
  <si>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</si>
  <si>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</si>
  <si>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</si>
  <si>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</si>
  <si>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</si>
  <si>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</si>
  <si>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</si>
  <si>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</si>
  <si>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</si>
  <si>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</si>
  <si>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</si>
  <si>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</si>
  <si>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</si>
  <si>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</si>
  <si>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</si>
  <si>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</si>
  <si>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</si>
  <si>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</si>
  <si>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</si>
  <si>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</si>
  <si>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</si>
  <si>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</si>
  <si>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</si>
  <si>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</si>
  <si>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</si>
  <si>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</si>
  <si>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</si>
  <si>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</si>
  <si>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</si>
  <si>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</si>
  <si>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</si>
  <si>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</si>
  <si>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</si>
  <si>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</si>
  <si>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</si>
  <si>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</si>
  <si>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</si>
  <si>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</si>
  <si>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</si>
  <si>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</si>
  <si>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</si>
  <si>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</si>
  <si>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</si>
  <si>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</si>
  <si>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</si>
  <si>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</si>
  <si>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</si>
  <si>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</si>
  <si>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</si>
  <si>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</si>
  <si>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</si>
  <si>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</si>
  <si>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</si>
  <si>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</si>
  <si>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</si>
  <si>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</si>
  <si>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</si>
  <si>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</si>
  <si>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</si>
  <si>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</si>
  <si>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</si>
  <si>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</si>
  <si>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</si>
  <si>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</si>
  <si>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</si>
  <si>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</si>
  <si>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</si>
  <si>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</si>
  <si>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</si>
  <si>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</si>
  <si>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</si>
  <si>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</si>
  <si>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</si>
  <si>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</si>
  <si>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</si>
  <si>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</si>
  <si>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</si>
  <si>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</si>
  <si>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</si>
  <si>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</si>
  <si>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</si>
  <si>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</si>
  <si>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</si>
  <si>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</si>
  <si>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</si>
  <si>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</si>
  <si>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</si>
  <si>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</si>
  <si>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</si>
  <si>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</si>
  <si>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</si>
  <si>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</si>
  <si>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</si>
  <si>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</si>
  <si>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</si>
  <si>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</si>
  <si>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</si>
  <si>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</si>
  <si>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</si>
  <si>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</si>
  <si>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</si>
  <si>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</si>
  <si>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</si>
  <si>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</si>
  <si>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</si>
  <si>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</si>
  <si>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</si>
  <si>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</si>
  <si>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</si>
  <si>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</si>
  <si>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</si>
  <si>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</si>
  <si>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</si>
  <si>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</si>
  <si>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</si>
  <si>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</si>
  <si>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</si>
  <si>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</si>
  <si>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</si>
  <si>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</si>
  <si>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</si>
  <si>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</si>
  <si>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</si>
  <si>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</si>
  <si>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</si>
  <si>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</si>
  <si>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</si>
  <si>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</si>
  <si>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</si>
  <si>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</si>
  <si>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</si>
  <si>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</si>
  <si>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</si>
  <si>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</si>
  <si>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</si>
  <si>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</si>
  <si>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</si>
  <si>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</si>
  <si>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</si>
  <si>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</si>
  <si>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</si>
  <si>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</si>
  <si>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</si>
  <si>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</si>
  <si>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</si>
  <si>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</si>
  <si>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</si>
  <si>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</si>
  <si>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</si>
  <si>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</si>
  <si>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</si>
  <si>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</si>
  <si>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</si>
  <si>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</si>
  <si>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</si>
  <si>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</si>
  <si>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</si>
  <si>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</si>
  <si>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</si>
  <si>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</si>
  <si>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</si>
  <si>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</si>
  <si>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</si>
  <si>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</si>
  <si>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</si>
  <si>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</si>
  <si>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</si>
  <si>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</si>
  <si>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</si>
  <si>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</si>
  <si>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</si>
  <si>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</si>
  <si>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</si>
  <si>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</si>
  <si>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</si>
  <si>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</si>
  <si>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</si>
  <si>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</si>
  <si>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</si>
  <si>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</si>
  <si>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</si>
  <si>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</si>
  <si>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</si>
  <si>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</si>
  <si>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</si>
  <si>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</si>
  <si>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</si>
  <si>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</si>
  <si>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</si>
  <si>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</si>
  <si>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</si>
  <si>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</si>
  <si>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</si>
  <si>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</si>
  <si>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</si>
  <si>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</si>
  <si>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</si>
  <si>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</si>
  <si>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</si>
  <si>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</si>
  <si>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</si>
  <si>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</si>
  <si>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</si>
  <si>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</si>
  <si>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</si>
  <si>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</si>
  <si>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</si>
  <si>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</si>
  <si>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</si>
  <si>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</si>
  <si>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</si>
  <si>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</si>
  <si>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</si>
  <si>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</si>
  <si>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</si>
  <si>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</si>
  <si>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</si>
  <si>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</si>
  <si>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</si>
  <si>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</si>
  <si>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</si>
  <si>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</si>
  <si>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</si>
  <si>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</si>
  <si>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</si>
  <si>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</si>
  <si>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</si>
  <si>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</si>
  <si>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</si>
  <si>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</si>
  <si>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</si>
  <si>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</si>
  <si>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</si>
  <si>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</si>
  <si>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</si>
  <si>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</si>
  <si>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</si>
  <si>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</si>
  <si>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</si>
  <si>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</si>
  <si>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</si>
  <si>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</si>
  <si>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</si>
  <si>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</si>
  <si>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</si>
  <si>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</si>
  <si>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</si>
  <si>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</si>
  <si>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</si>
  <si>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</si>
  <si>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</si>
  <si>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</si>
  <si>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</si>
  <si>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</si>
  <si>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</si>
  <si>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</si>
  <si>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</si>
  <si>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</si>
  <si>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</si>
  <si>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</si>
  <si>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</si>
  <si>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</si>
  <si>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</si>
  <si>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</si>
  <si>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</si>
  <si>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</si>
  <si>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</si>
  <si>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</si>
  <si>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</si>
  <si>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</si>
  <si>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</si>
  <si>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</si>
  <si>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</si>
  <si>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</si>
  <si>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</si>
  <si>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</si>
  <si>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</si>
  <si>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</si>
  <si>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</si>
  <si>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</si>
  <si>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</si>
  <si>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</si>
  <si>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</si>
  <si>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</si>
  <si>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</si>
  <si>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</si>
  <si>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</si>
  <si>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</si>
  <si>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</si>
  <si>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</si>
  <si>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</si>
  <si>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</si>
  <si>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</si>
  <si>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</si>
  <si>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</si>
  <si>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</si>
  <si>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</si>
  <si>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</si>
  <si>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</si>
  <si>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</si>
  <si>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</si>
  <si>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</si>
  <si>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</si>
  <si>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</si>
  <si>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</si>
  <si>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</si>
  <si>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</si>
  <si>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</si>
  <si>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</si>
  <si>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</si>
  <si>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</si>
  <si>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</si>
  <si>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</si>
  <si>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</si>
  <si>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</si>
  <si>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</si>
  <si>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</si>
  <si>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</si>
  <si>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</si>
  <si>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</si>
  <si>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</si>
  <si>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</si>
  <si>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</si>
  <si>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</si>
  <si>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</si>
  <si>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</si>
  <si>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</si>
  <si>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</si>
  <si>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</si>
  <si>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</si>
  <si>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</si>
  <si>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</si>
  <si>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</si>
  <si>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</si>
  <si>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</si>
  <si>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</si>
  <si>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</si>
  <si>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</si>
  <si>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</si>
  <si>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</si>
  <si>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</si>
  <si>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</si>
  <si>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</si>
  <si>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</si>
  <si>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</si>
  <si>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</si>
  <si>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</si>
  <si>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</si>
  <si>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</si>
  <si>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</si>
  <si>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</si>
  <si>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</si>
  <si>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</si>
  <si>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</si>
  <si>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</si>
  <si>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</si>
  <si>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</si>
  <si>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</si>
  <si>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</si>
  <si>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</si>
  <si>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</si>
  <si>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</si>
  <si>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</si>
  <si>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</si>
  <si>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</si>
  <si>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</si>
  <si>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</si>
  <si>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</si>
  <si>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</si>
  <si>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</si>
  <si>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</si>
  <si>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</si>
  <si>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</si>
  <si>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</si>
  <si>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</si>
  <si>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</si>
  <si>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</si>
  <si>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</si>
  <si>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</si>
  <si>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</si>
  <si>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</si>
  <si>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</si>
  <si>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</si>
  <si>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</si>
  <si>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</si>
  <si>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</si>
  <si>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</si>
  <si>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</si>
  <si>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</si>
  <si>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</si>
  <si>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</si>
  <si>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</si>
  <si>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</si>
  <si>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</si>
  <si>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</si>
  <si>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</si>
  <si>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</si>
  <si>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</si>
  <si>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</si>
  <si>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</si>
  <si>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</si>
  <si>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</si>
  <si>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</si>
  <si>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</si>
  <si>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</si>
  <si>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</si>
  <si>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</si>
  <si>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</si>
  <si>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</si>
  <si>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</si>
  <si>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</si>
  <si>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</si>
  <si>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</si>
  <si>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</si>
  <si>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</si>
  <si>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</si>
  <si>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</si>
  <si>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</si>
  <si>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</si>
  <si>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</si>
  <si>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</si>
  <si>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</si>
  <si>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</si>
  <si>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</si>
  <si>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</si>
  <si>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</si>
  <si>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</si>
  <si>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</si>
  <si>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</si>
  <si>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</si>
  <si>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</si>
  <si>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</si>
  <si>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</si>
  <si>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</si>
  <si>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</si>
  <si>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</si>
  <si>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</si>
  <si>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</si>
  <si>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</si>
  <si>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</si>
  <si>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</si>
  <si>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</si>
  <si>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</si>
  <si>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</si>
  <si>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</si>
  <si>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</si>
  <si>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</si>
  <si>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</si>
  <si>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</si>
  <si>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</si>
  <si>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</si>
  <si>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</si>
  <si>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</si>
  <si>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</si>
  <si>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</si>
  <si>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</si>
  <si>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</si>
  <si>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</si>
  <si>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</si>
  <si>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</si>
  <si>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</si>
  <si>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</si>
  <si>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</si>
  <si>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</si>
  <si>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</si>
  <si>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</si>
  <si>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</si>
  <si>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</si>
  <si>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</si>
  <si>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</si>
  <si>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</si>
  <si>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</si>
  <si>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</si>
  <si>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</si>
  <si>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</si>
  <si>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</si>
  <si>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</si>
  <si>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</si>
  <si>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</si>
  <si>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</si>
  <si>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</si>
  <si>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</si>
  <si>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</si>
  <si>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</si>
  <si>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</si>
  <si>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</si>
  <si>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</si>
  <si>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</si>
  <si>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</si>
  <si>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</si>
  <si>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</si>
  <si>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</si>
  <si>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</si>
  <si>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</si>
  <si>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</si>
  <si>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</si>
  <si>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</si>
  <si>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</si>
  <si>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</si>
  <si>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</si>
  <si>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</si>
  <si>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</si>
  <si>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</si>
  <si>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</si>
  <si>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</si>
  <si>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</si>
  <si>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</si>
  <si>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</si>
  <si>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</si>
  <si>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</si>
  <si>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</si>
  <si>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</si>
  <si>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</si>
  <si>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</si>
  <si>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</si>
  <si>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</si>
  <si>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</si>
  <si>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</si>
  <si>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</si>
  <si>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</si>
  <si>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</si>
  <si>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</si>
  <si>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</si>
  <si>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</si>
  <si>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</si>
  <si>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</si>
  <si>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</si>
  <si>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</si>
  <si>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</si>
  <si>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</si>
  <si>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</si>
  <si>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</si>
  <si>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</si>
  <si>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</si>
  <si>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</si>
  <si>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</si>
  <si>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</si>
  <si>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</si>
  <si>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</si>
  <si>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</si>
  <si>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</si>
  <si>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</si>
  <si>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</si>
  <si>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</si>
  <si>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</si>
  <si>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</si>
  <si>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</si>
  <si>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</si>
  <si>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</si>
  <si>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</si>
  <si>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</si>
  <si>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</si>
  <si>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</si>
  <si>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</si>
  <si>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</si>
  <si>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</si>
  <si>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</si>
  <si>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</si>
  <si>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</si>
  <si>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</si>
  <si>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</si>
  <si>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</si>
  <si>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</si>
  <si>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</si>
  <si>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</si>
  <si>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</si>
  <si>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</si>
  <si>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</si>
  <si>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</si>
  <si>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</si>
  <si>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</si>
  <si>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</si>
  <si>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</si>
  <si>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</si>
  <si>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</si>
  <si>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</si>
  <si>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</si>
  <si>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</si>
  <si>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</si>
  <si>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</si>
  <si>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</si>
  <si>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</si>
  <si>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</si>
  <si>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</si>
  <si>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</si>
  <si>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</si>
  <si>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</si>
  <si>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</si>
  <si>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</si>
  <si>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</si>
  <si>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</si>
  <si>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</si>
  <si>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</si>
  <si>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</si>
  <si>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</si>
  <si>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</si>
  <si>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</si>
  <si>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</si>
  <si>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</si>
  <si>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</si>
  <si>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</si>
  <si>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</si>
  <si>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</si>
  <si>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</si>
  <si>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</si>
  <si>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</si>
  <si>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</si>
  <si>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</si>
  <si>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</si>
  <si>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</si>
  <si>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</si>
  <si>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</si>
  <si>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</si>
  <si>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</si>
  <si>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</si>
  <si>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</si>
  <si>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</si>
  <si>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</si>
  <si>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</si>
  <si>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</si>
  <si>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</si>
  <si>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</si>
  <si>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</si>
  <si>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</si>
  <si>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</si>
  <si>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</si>
  <si>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</si>
  <si>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</si>
  <si>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</si>
  <si>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</si>
  <si>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</si>
  <si>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</si>
  <si>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</si>
  <si>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</si>
  <si>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</si>
  <si>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</si>
  <si>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</si>
  <si>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</si>
  <si>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</si>
  <si>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</si>
  <si>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</si>
  <si>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</si>
  <si>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</si>
  <si>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</si>
  <si>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</si>
  <si>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</si>
  <si>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</si>
  <si>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</si>
  <si>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</si>
  <si>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</si>
  <si>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</si>
  <si>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</si>
  <si>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</si>
  <si>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</si>
  <si>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</si>
  <si>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</si>
  <si>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</si>
  <si>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</si>
  <si>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</si>
  <si>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</si>
  <si>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</si>
  <si>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</si>
  <si>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</si>
  <si>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</si>
  <si>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</si>
  <si>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</si>
  <si>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</si>
  <si>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</si>
  <si>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</si>
  <si>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</si>
  <si>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</si>
  <si>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</si>
  <si>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</si>
  <si>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</si>
  <si>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</si>
  <si>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</si>
  <si>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</si>
  <si>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</si>
  <si>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</si>
  <si>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</si>
  <si>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</si>
  <si>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</si>
  <si>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</si>
  <si>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</si>
  <si>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</si>
  <si>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</si>
  <si>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</si>
  <si>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</si>
  <si>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</si>
  <si>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</si>
  <si>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</si>
  <si>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</si>
  <si>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</si>
  <si>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</si>
  <si>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</si>
  <si>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</si>
  <si>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</si>
  <si>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</si>
  <si>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</si>
  <si>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</si>
  <si>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</si>
  <si>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</si>
  <si>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</si>
  <si>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</si>
  <si>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</si>
  <si>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</si>
  <si>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</si>
  <si>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</si>
  <si>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</si>
  <si>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</si>
  <si>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</si>
  <si>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</si>
  <si>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</si>
  <si>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</si>
  <si>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</si>
  <si>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</si>
  <si>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</si>
  <si>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</si>
  <si>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</si>
  <si>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</si>
  <si>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</si>
  <si>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</si>
  <si>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</si>
  <si>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</si>
  <si>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</si>
  <si>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</si>
  <si>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</si>
  <si>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</si>
  <si>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</si>
  <si>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</si>
  <si>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</si>
  <si>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</si>
  <si>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</si>
  <si>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</si>
  <si>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</si>
  <si>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</si>
  <si>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</si>
  <si>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</si>
  <si>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</si>
  <si>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</si>
  <si>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</si>
  <si>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</si>
  <si>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</si>
  <si>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</si>
  <si>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</si>
  <si>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</si>
  <si>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</si>
  <si>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</si>
  <si>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</si>
  <si>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</si>
  <si>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</si>
  <si>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</si>
  <si>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</si>
  <si>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</si>
  <si>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</si>
  <si>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</si>
  <si>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</si>
  <si>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</si>
  <si>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</si>
  <si>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</si>
  <si>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</si>
  <si>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</si>
  <si>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</si>
  <si>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</si>
  <si>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</si>
  <si>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</si>
  <si>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</si>
  <si>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</si>
  <si>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</si>
  <si>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</si>
  <si>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</si>
  <si>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</si>
  <si>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</si>
  <si>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</si>
  <si>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</si>
  <si>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</si>
  <si>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</si>
  <si>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</si>
  <si>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</si>
  <si>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</si>
  <si>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</si>
  <si>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</si>
  <si>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</si>
  <si>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</si>
  <si>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</si>
  <si>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</si>
  <si>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</si>
  <si>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</si>
  <si>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</si>
  <si>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</si>
  <si>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</si>
  <si>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</si>
  <si>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</si>
  <si>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</si>
  <si>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</si>
  <si>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</si>
  <si>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</si>
  <si>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</si>
  <si>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</si>
  <si>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</si>
  <si>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</si>
  <si>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</si>
  <si>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</si>
  <si>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</si>
  <si>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</si>
  <si>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</si>
  <si>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</si>
  <si>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</si>
  <si>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</si>
  <si>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</si>
  <si>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</si>
  <si>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</si>
  <si>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</si>
  <si>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</si>
  <si>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</si>
  <si>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</si>
  <si>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</si>
  <si>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</si>
  <si>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</si>
  <si>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</si>
  <si>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</si>
  <si>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</si>
  <si>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</si>
  <si>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</si>
  <si>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</si>
  <si>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</si>
  <si>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</si>
  <si>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</si>
  <si>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</si>
  <si>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</si>
  <si>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</si>
  <si>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</si>
  <si>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</si>
  <si>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</si>
  <si>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</si>
  <si>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</si>
  <si>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</si>
  <si>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</si>
  <si>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</si>
  <si>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</si>
  <si>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</si>
  <si>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</si>
  <si>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</si>
  <si>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</si>
  <si>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</si>
  <si>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</si>
  <si>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</si>
  <si>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</si>
  <si>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</si>
  <si>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</si>
  <si>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</si>
  <si>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</si>
  <si>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</si>
  <si>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</si>
  <si>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</si>
  <si>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</si>
  <si>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</si>
  <si>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</si>
  <si>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</si>
  <si>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</si>
  <si>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</si>
  <si>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</si>
  <si>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</si>
  <si>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</si>
  <si>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</si>
  <si>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</si>
  <si>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</si>
  <si>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</si>
  <si>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</si>
  <si>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</si>
  <si>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</si>
  <si>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</si>
  <si>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</si>
  <si>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</si>
  <si>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</si>
  <si>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</si>
  <si>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</si>
  <si>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</si>
  <si>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</si>
  <si>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</si>
  <si>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</si>
  <si>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</si>
  <si>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</si>
  <si>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</si>
  <si>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</si>
  <si>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</si>
  <si>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</si>
  <si>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</si>
  <si>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</si>
  <si>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</si>
  <si>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</si>
  <si>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</si>
  <si>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</si>
  <si>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</si>
  <si>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</si>
  <si>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</si>
  <si>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</si>
  <si>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</si>
  <si>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</si>
  <si>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</si>
  <si>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</si>
  <si>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</si>
  <si>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</si>
  <si>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</si>
  <si>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</si>
  <si>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</si>
  <si>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</si>
  <si>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</si>
  <si>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</si>
  <si>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</si>
  <si>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</si>
  <si>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</si>
  <si>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</si>
  <si>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</si>
  <si>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</si>
  <si>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</si>
  <si>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</si>
  <si>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</si>
  <si>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</si>
  <si>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</si>
  <si>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</si>
  <si>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</si>
  <si>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</si>
  <si>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</si>
  <si>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</si>
  <si>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</si>
  <si>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</si>
  <si>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</si>
  <si>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</si>
  <si>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</si>
  <si>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</si>
  <si>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</si>
  <si>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</si>
  <si>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</si>
  <si>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</si>
  <si>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</si>
  <si>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</si>
  <si>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</si>
  <si>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</si>
  <si>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</si>
  <si>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</si>
  <si>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</si>
  <si>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</si>
  <si>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</si>
  <si>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</si>
  <si>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</si>
  <si>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</si>
  <si>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</si>
  <si>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</si>
  <si>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</si>
  <si>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</si>
  <si>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</si>
  <si>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</si>
  <si>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</si>
  <si>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</si>
  <si>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</si>
  <si>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</si>
  <si>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</si>
  <si>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</si>
  <si>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</si>
  <si>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</si>
  <si>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</si>
  <si>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</si>
  <si>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</si>
  <si>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</si>
  <si>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</si>
  <si>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</si>
  <si>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</si>
  <si>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</si>
  <si>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</si>
  <si>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</si>
  <si>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</si>
  <si>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</si>
  <si>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</si>
  <si>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</si>
  <si>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</si>
  <si>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</si>
  <si>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</si>
  <si>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</si>
  <si>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</si>
  <si>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</si>
  <si>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</si>
  <si>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</si>
  <si>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</si>
  <si>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</si>
  <si>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</si>
  <si>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</si>
  <si>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</si>
  <si>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</si>
  <si>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</si>
  <si>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</si>
  <si>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</si>
  <si>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</si>
  <si>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</si>
  <si>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</si>
  <si>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</si>
  <si>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</si>
  <si>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</si>
  <si>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</si>
  <si>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</si>
  <si>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</si>
  <si>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</si>
  <si>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</si>
  <si>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</si>
  <si>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</si>
  <si>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</si>
  <si>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</si>
  <si>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</si>
  <si>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</si>
  <si>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</si>
  <si>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</si>
  <si>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</si>
  <si>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</si>
  <si>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</si>
  <si>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</si>
  <si>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</si>
  <si>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</si>
  <si>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</si>
  <si>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</si>
  <si>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</si>
  <si>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</si>
  <si>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</si>
  <si>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</si>
  <si>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</si>
  <si>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</si>
  <si>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</si>
  <si>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</si>
  <si>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</si>
  <si>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</si>
  <si>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</si>
  <si>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</si>
  <si>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</si>
  <si>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</si>
  <si>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</si>
  <si>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</si>
  <si>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</si>
  <si>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</si>
  <si>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</si>
  <si>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</si>
  <si>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</si>
  <si>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</si>
  <si>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</si>
  <si>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</si>
  <si>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</si>
  <si>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</si>
  <si>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</si>
  <si>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</si>
  <si>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</si>
  <si>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</si>
  <si>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</si>
  <si>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</si>
  <si>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</si>
  <si>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</si>
  <si>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</si>
  <si>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</si>
  <si>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</si>
  <si>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</si>
  <si>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</si>
  <si>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</si>
  <si>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</si>
  <si>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</si>
  <si>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</si>
  <si>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</si>
  <si>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</si>
  <si>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</si>
  <si>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</si>
  <si>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</si>
  <si>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</si>
  <si>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</si>
  <si>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</si>
  <si>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</si>
  <si>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</si>
  <si>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</si>
  <si>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</si>
  <si>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</si>
  <si>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</si>
  <si>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</si>
  <si>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</si>
  <si>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</si>
  <si>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</si>
  <si>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</si>
  <si>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</si>
  <si>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</si>
  <si>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</si>
  <si>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</si>
  <si>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</si>
  <si>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</si>
  <si>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</si>
  <si>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</si>
  <si>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</si>
  <si>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</si>
  <si>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</si>
  <si>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</si>
  <si>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</si>
  <si>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</si>
  <si>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</si>
  <si>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</si>
  <si>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</si>
  <si>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</si>
  <si>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</si>
  <si>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</si>
  <si>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</si>
  <si>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</si>
  <si>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</si>
  <si>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</si>
  <si>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</si>
  <si>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</si>
  <si>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</si>
  <si>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</si>
  <si>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</si>
  <si>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</si>
  <si>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</si>
  <si>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</si>
  <si>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</si>
  <si>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</si>
  <si>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</si>
  <si>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</si>
  <si>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</si>
  <si>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</si>
  <si>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</si>
  <si>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</si>
  <si>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</si>
  <si>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</si>
  <si>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</si>
  <si>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</si>
  <si>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</si>
  <si>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</si>
  <si>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</si>
  <si>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</si>
  <si>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</si>
  <si>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</si>
  <si>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</si>
  <si>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</si>
  <si>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</si>
  <si>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</si>
  <si>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</si>
  <si>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</si>
  <si>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</si>
  <si>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</si>
  <si>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</si>
  <si>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</si>
  <si>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</si>
  <si>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</si>
  <si>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</si>
  <si>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</si>
  <si>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</si>
  <si>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</si>
  <si>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</si>
  <si>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</si>
  <si>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</si>
  <si>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</si>
  <si>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</si>
  <si>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</si>
  <si>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</si>
  <si>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</si>
  <si>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</si>
  <si>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</si>
  <si>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</si>
  <si>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</si>
  <si>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</si>
  <si>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</si>
  <si>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</si>
  <si>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</si>
  <si>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</si>
  <si>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</si>
  <si>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</si>
  <si>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</si>
  <si>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</si>
  <si>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</si>
  <si>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</si>
  <si>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</si>
  <si>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</si>
  <si>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</si>
  <si>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</si>
  <si>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</si>
  <si>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</si>
  <si>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</si>
  <si>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</si>
  <si>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</si>
  <si>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</si>
  <si>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</si>
  <si>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</si>
  <si>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</si>
  <si>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</si>
  <si>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</si>
  <si>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</si>
  <si>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</si>
  <si>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</si>
  <si>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</si>
  <si>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</si>
  <si>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</si>
  <si>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</si>
  <si>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</si>
  <si>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</si>
  <si>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</si>
  <si>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</si>
  <si>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</si>
  <si>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</si>
  <si>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</si>
  <si>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</si>
  <si>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</si>
  <si>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</si>
  <si>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</si>
  <si>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</si>
  <si>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</si>
  <si>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</si>
  <si>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</si>
  <si>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</si>
  <si>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</si>
  <si>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</si>
  <si>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</si>
  <si>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</si>
  <si>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</si>
  <si>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</si>
  <si>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</si>
  <si>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</si>
  <si>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</si>
  <si>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</si>
  <si>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</si>
  <si>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</si>
  <si>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</si>
  <si>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</si>
  <si>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</si>
  <si>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</si>
  <si>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</si>
  <si>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</si>
  <si>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</si>
  <si>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</si>
  <si>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</si>
  <si>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</si>
  <si>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</si>
  <si>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</si>
  <si>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</si>
  <si>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</si>
  <si>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</si>
  <si>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</si>
  <si>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</si>
  <si>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</si>
  <si>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</si>
  <si>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</si>
  <si>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</si>
  <si>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</si>
  <si>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</si>
  <si>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</si>
  <si>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</si>
  <si>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</si>
  <si>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</si>
  <si>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</si>
  <si>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</si>
  <si>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</si>
  <si>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</si>
  <si>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</si>
  <si>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</si>
  <si>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</si>
  <si>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</si>
  <si>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</si>
  <si>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</si>
  <si>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</si>
  <si>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</si>
  <si>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</si>
  <si>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</si>
  <si>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</si>
  <si>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</si>
  <si>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</si>
  <si>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</si>
  <si>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</si>
  <si>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</si>
  <si>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</si>
  <si>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</si>
  <si>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</si>
  <si>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</si>
  <si>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</si>
  <si>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</si>
  <si>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</si>
  <si>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</si>
  <si>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</si>
  <si>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</si>
  <si>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</si>
  <si>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</si>
  <si>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</si>
  <si>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</si>
  <si>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</si>
  <si>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</si>
  <si>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</si>
  <si>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</si>
  <si>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</si>
  <si>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</si>
  <si>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</si>
  <si>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</si>
  <si>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</si>
  <si>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</si>
  <si>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</si>
  <si>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</si>
  <si>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</si>
  <si>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</si>
  <si>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</si>
  <si>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</si>
  <si>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</si>
  <si>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</si>
  <si>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</si>
  <si>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</si>
  <si>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</si>
  <si>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</si>
  <si>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</si>
  <si>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</si>
  <si>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</si>
  <si>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</si>
  <si>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</si>
  <si>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</si>
  <si>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</si>
  <si>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</si>
  <si>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</si>
  <si>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</si>
  <si>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</si>
  <si>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</si>
  <si>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</si>
  <si>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</si>
  <si>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</si>
  <si>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</si>
  <si>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</si>
  <si>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</si>
  <si>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</si>
  <si>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</si>
  <si>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</si>
  <si>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</si>
  <si>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</si>
  <si>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</si>
  <si>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</si>
  <si>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</si>
  <si>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</si>
  <si>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</si>
  <si>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</si>
  <si>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</si>
  <si>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</si>
  <si>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</si>
  <si>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</si>
  <si>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</si>
  <si>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</si>
  <si>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</si>
  <si>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</si>
  <si>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</si>
  <si>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</si>
  <si>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</si>
  <si>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</si>
  <si>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</si>
  <si>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</si>
  <si>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</si>
  <si>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</si>
  <si>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</si>
  <si>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</si>
  <si>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</si>
  <si>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</si>
  <si>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</si>
  <si>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</si>
  <si>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</si>
  <si>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</si>
  <si>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</si>
  <si>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</si>
  <si>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</si>
  <si>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</si>
  <si>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</si>
  <si>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</si>
  <si>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</si>
  <si>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</si>
  <si>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</si>
  <si>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</si>
  <si>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</si>
  <si>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</si>
  <si>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</si>
  <si>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</si>
  <si>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</si>
  <si>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</si>
  <si>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</si>
  <si>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</si>
  <si>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</si>
  <si>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</si>
  <si>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</si>
  <si>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</si>
  <si>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</si>
  <si>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</si>
  <si>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</si>
  <si>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</si>
  <si>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</si>
  <si>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</si>
  <si>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</si>
  <si>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</si>
  <si>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</si>
  <si>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</si>
  <si>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</si>
  <si>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</si>
  <si>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</si>
  <si>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</si>
  <si>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</si>
  <si>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</si>
  <si>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</si>
  <si>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</si>
  <si>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</si>
  <si>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</si>
  <si>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</si>
  <si>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</si>
  <si>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</si>
  <si>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</si>
  <si>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</si>
  <si>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</si>
  <si>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</si>
  <si>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</si>
  <si>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</si>
  <si>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</si>
  <si>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</si>
  <si>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</si>
  <si>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</si>
  <si>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</si>
  <si>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</si>
  <si>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</si>
  <si>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</si>
  <si>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</si>
  <si>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</si>
  <si>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</si>
  <si>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</si>
  <si>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</si>
  <si>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</si>
  <si>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</si>
  <si>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</si>
  <si>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</si>
  <si>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</si>
  <si>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</si>
  <si>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</si>
  <si>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</si>
  <si>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</si>
  <si>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</si>
  <si>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</si>
  <si>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</si>
  <si>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</si>
  <si>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</si>
  <si>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</si>
  <si>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</si>
  <si>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</si>
  <si>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</si>
  <si>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</si>
  <si>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</si>
  <si>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</si>
  <si>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</si>
  <si>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</si>
  <si>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</si>
  <si>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</si>
  <si>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</si>
  <si>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</si>
  <si>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</si>
  <si>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</si>
  <si>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</si>
  <si>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</si>
  <si>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</si>
  <si>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</si>
  <si>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</si>
  <si>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</si>
  <si>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</si>
  <si>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</si>
  <si>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</si>
  <si>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</si>
  <si>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</si>
  <si>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</si>
  <si>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</si>
  <si>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</si>
  <si>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</si>
  <si>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</si>
  <si>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</si>
  <si>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</si>
  <si>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</si>
  <si>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</si>
  <si>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</si>
  <si>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</si>
  <si>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</si>
  <si>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</si>
  <si>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</si>
  <si>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</si>
  <si>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</si>
  <si>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</si>
  <si>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</si>
  <si>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</si>
  <si>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</si>
  <si>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</si>
  <si>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</si>
  <si>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</si>
  <si>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</si>
  <si>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</si>
  <si>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</si>
  <si>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</si>
  <si>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</si>
  <si>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</si>
  <si>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</si>
  <si>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</si>
  <si>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</si>
  <si>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</si>
  <si>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</si>
  <si>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</si>
  <si>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</si>
  <si>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</si>
  <si>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</si>
  <si>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</si>
  <si>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</si>
  <si>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</si>
  <si>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</si>
  <si>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</si>
  <si>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</si>
  <si>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</si>
  <si>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</si>
  <si>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</si>
  <si>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</si>
  <si>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</si>
  <si>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</si>
  <si>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</si>
  <si>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</si>
  <si>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</si>
  <si>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</si>
  <si>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</si>
  <si>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</si>
  <si>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</si>
  <si>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</si>
  <si>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</si>
  <si>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</si>
  <si>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</si>
  <si>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</si>
  <si>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</si>
  <si>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</si>
  <si>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</si>
  <si>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</si>
  <si>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</si>
  <si>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</si>
  <si>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</si>
  <si>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</si>
  <si>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</si>
  <si>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</si>
  <si>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</si>
  <si>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</si>
  <si>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</si>
  <si>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</si>
  <si>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</si>
  <si>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</si>
  <si>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</si>
  <si>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</si>
  <si>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</si>
  <si>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</si>
  <si>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</si>
  <si>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</si>
  <si>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</si>
  <si>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</si>
  <si>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</si>
  <si>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</si>
  <si>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</si>
  <si>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</si>
  <si>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</si>
  <si>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</si>
  <si>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</si>
  <si>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</si>
  <si>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</si>
  <si>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</si>
  <si>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</si>
  <si>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</si>
  <si>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</si>
  <si>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</si>
  <si>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</si>
  <si>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</si>
  <si>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</si>
  <si>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</si>
  <si>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</si>
  <si>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</si>
  <si>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</si>
  <si>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</si>
  <si>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</si>
  <si>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</si>
  <si>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</si>
  <si>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</si>
  <si>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</si>
  <si>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</si>
  <si>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</si>
  <si>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</si>
  <si>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</si>
  <si>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</si>
  <si>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</si>
  <si>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</si>
  <si>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</si>
  <si>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</si>
  <si>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</si>
  <si>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</si>
  <si>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</si>
  <si>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</si>
  <si>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</si>
  <si>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</si>
  <si>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</si>
  <si>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</si>
  <si>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</si>
  <si>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</si>
  <si>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</si>
  <si>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</si>
  <si>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</si>
  <si>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</si>
  <si>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</si>
  <si>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</si>
  <si>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</si>
  <si>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</si>
  <si>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</si>
  <si>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</si>
  <si>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</si>
  <si>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</si>
  <si>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</si>
  <si>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</si>
  <si>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</si>
  <si>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</si>
  <si>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</si>
  <si>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</si>
  <si>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</si>
  <si>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</si>
  <si>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</si>
  <si>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</si>
  <si>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</si>
  <si>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</si>
  <si>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</si>
  <si>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</si>
  <si>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</si>
  <si>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</si>
  <si>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</si>
  <si>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</si>
  <si>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</si>
  <si>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</si>
  <si>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</si>
  <si>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</si>
  <si>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</si>
  <si>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</si>
  <si>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</si>
  <si>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</si>
  <si>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</si>
  <si>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</si>
  <si>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</si>
  <si>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</si>
  <si>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</si>
  <si>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</si>
  <si>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</si>
  <si>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</si>
  <si>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</si>
  <si>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</si>
  <si>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</si>
  <si>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</si>
  <si>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</si>
  <si>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</si>
  <si>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</si>
  <si>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</si>
  <si>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</si>
  <si>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</si>
  <si>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</si>
  <si>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</si>
  <si>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</si>
  <si>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</si>
  <si>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</si>
  <si>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</si>
  <si>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</si>
  <si>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</si>
  <si>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</si>
  <si>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</si>
  <si>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</si>
  <si>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</si>
  <si>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</si>
  <si>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</si>
  <si>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</si>
  <si>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</si>
  <si>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</si>
  <si>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</si>
  <si>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</si>
  <si>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</si>
  <si>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</si>
  <si>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</si>
  <si>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</si>
  <si>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</si>
  <si>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</si>
  <si>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</si>
  <si>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</si>
  <si>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</si>
  <si>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</si>
  <si>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</si>
  <si>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</si>
  <si>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</si>
  <si>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</si>
  <si>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</si>
  <si>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</si>
  <si>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</si>
  <si>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</si>
  <si>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</si>
  <si>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</si>
  <si>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</si>
  <si>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</si>
  <si>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</si>
  <si>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</si>
  <si>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</si>
  <si>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</si>
  <si>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</si>
  <si>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</si>
  <si>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</si>
  <si>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</si>
  <si>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</si>
  <si>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</si>
  <si>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</si>
  <si>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</si>
  <si>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</si>
  <si>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</si>
  <si>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</si>
  <si>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</si>
  <si>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</si>
  <si>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</si>
  <si>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</si>
  <si>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</si>
  <si>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</si>
  <si>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</si>
  <si>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</si>
  <si>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</si>
  <si>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</si>
  <si>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</si>
  <si>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</si>
  <si>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</si>
  <si>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</si>
  <si>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</si>
  <si>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</si>
  <si>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</si>
  <si>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</si>
  <si>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</si>
  <si>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</si>
  <si>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</si>
  <si>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</si>
  <si>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</si>
  <si>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</si>
  <si>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</si>
  <si>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</si>
  <si>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</si>
  <si>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</si>
  <si>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</si>
  <si>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</si>
  <si>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</si>
  <si>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</si>
  <si>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</si>
  <si>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</si>
  <si>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</si>
  <si>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</si>
  <si>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</si>
  <si>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</si>
  <si>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</si>
  <si>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</si>
  <si>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</si>
  <si>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</si>
  <si>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</si>
  <si>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</si>
  <si>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</si>
  <si>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</si>
  <si>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</si>
  <si>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</si>
  <si>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</si>
  <si>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</si>
  <si>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</si>
  <si>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</si>
  <si>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</si>
  <si>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</si>
  <si>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</si>
  <si>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</si>
  <si>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</si>
  <si>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</si>
  <si>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</si>
  <si>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</si>
  <si>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</si>
  <si>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</si>
  <si>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</si>
  <si>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</si>
  <si>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</si>
  <si>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</si>
  <si>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</si>
  <si>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</si>
  <si>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</si>
  <si>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</si>
  <si>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</si>
  <si>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</si>
  <si>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</si>
  <si>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</si>
  <si>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</si>
  <si>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</si>
  <si>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</si>
  <si>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</si>
  <si>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</si>
  <si>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</si>
  <si>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</si>
  <si>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</si>
  <si>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</si>
  <si>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</si>
  <si>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</si>
  <si>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</si>
  <si>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</si>
  <si>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</si>
  <si>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</si>
  <si>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</si>
  <si>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</si>
  <si>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</si>
  <si>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</si>
  <si>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</si>
  <si>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</si>
  <si>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</si>
  <si>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</si>
  <si>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</si>
  <si>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</si>
  <si>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</si>
  <si>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</si>
  <si>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</si>
  <si>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</si>
  <si>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</si>
  <si>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</si>
  <si>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</si>
  <si>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</si>
  <si>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</si>
  <si>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</si>
  <si>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</si>
  <si>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</si>
  <si>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</si>
  <si>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</si>
  <si>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</si>
  <si>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</si>
  <si>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</si>
  <si>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</si>
  <si>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</si>
  <si>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</si>
  <si>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</si>
  <si>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</si>
  <si>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</si>
  <si>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</si>
  <si>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</si>
  <si>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</si>
  <si>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</si>
  <si>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</si>
  <si>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</si>
  <si>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</si>
  <si>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</si>
  <si>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</si>
  <si>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</si>
  <si>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</si>
  <si>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</si>
  <si>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</si>
  <si>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</si>
  <si>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</si>
  <si>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</si>
  <si>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</si>
  <si>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</si>
  <si>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</si>
  <si>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</si>
  <si>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</si>
  <si>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</si>
  <si>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</si>
  <si>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</si>
  <si>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</si>
  <si>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</si>
  <si>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</si>
  <si>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</si>
  <si>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</si>
  <si>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</si>
  <si>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</si>
  <si>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</si>
  <si>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</si>
  <si>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</si>
  <si>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</si>
  <si>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</si>
  <si>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</si>
  <si>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</si>
  <si>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</si>
  <si>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</si>
  <si>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</si>
  <si>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</si>
  <si>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</si>
  <si>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</si>
  <si>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</si>
  <si>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</si>
  <si>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</si>
  <si>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</si>
  <si>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</si>
  <si>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</si>
  <si>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</si>
  <si>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</si>
  <si>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</si>
  <si>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</si>
  <si>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</si>
  <si>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</si>
  <si>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</si>
  <si>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</si>
  <si>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</si>
  <si>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</si>
  <si>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</si>
  <si>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</si>
  <si>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</si>
  <si>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</si>
  <si>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</si>
  <si>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</si>
  <si>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</si>
  <si>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</si>
  <si>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</si>
  <si>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</si>
  <si>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</si>
  <si>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</si>
  <si>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</si>
  <si>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</si>
  <si>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</si>
  <si>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</si>
  <si>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</si>
  <si>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</si>
  <si>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</si>
  <si>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</si>
  <si>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</si>
  <si>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</si>
  <si>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</si>
  <si>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</si>
  <si>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</si>
  <si>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</si>
  <si>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</si>
  <si>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</si>
  <si>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</si>
  <si>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</si>
  <si>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</si>
  <si>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</si>
  <si>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</si>
  <si>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</si>
  <si>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</si>
  <si>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</si>
  <si>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</si>
  <si>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</si>
  <si>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</si>
  <si>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</si>
  <si>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</si>
  <si>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</si>
  <si>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</si>
  <si>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</si>
  <si>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</si>
  <si>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</si>
  <si>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</si>
  <si>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</si>
  <si>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</si>
  <si>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</si>
  <si>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</si>
  <si>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</si>
  <si>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</si>
  <si>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</si>
  <si>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</si>
  <si>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</si>
  <si>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</si>
  <si>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</si>
  <si>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</si>
  <si>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</si>
  <si>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</si>
  <si>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</si>
  <si>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</si>
  <si>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</si>
  <si>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</si>
  <si>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</si>
  <si>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</si>
  <si>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</si>
  <si>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</si>
  <si>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</si>
  <si>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</si>
  <si>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</si>
  <si>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</si>
  <si>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</si>
  <si>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</si>
  <si>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</si>
  <si>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</si>
  <si>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</si>
  <si>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</si>
  <si>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</si>
  <si>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</si>
  <si>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</si>
  <si>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</si>
  <si>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</si>
  <si>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</si>
  <si>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</si>
  <si>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</si>
  <si>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</si>
  <si>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</si>
  <si>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</si>
  <si>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</si>
  <si>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</si>
  <si>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</si>
  <si>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</si>
  <si>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</si>
  <si>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</si>
  <si>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</si>
  <si>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</si>
  <si>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</si>
  <si>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</si>
  <si>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</si>
  <si>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</si>
  <si>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</si>
  <si>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</si>
  <si>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</si>
  <si>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</si>
  <si>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</si>
  <si>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</si>
  <si>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</si>
  <si>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</si>
  <si>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</si>
  <si>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</si>
  <si>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</si>
  <si>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</si>
  <si>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</si>
  <si>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</si>
  <si>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</si>
  <si>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</si>
  <si>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</si>
  <si>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</si>
  <si>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</si>
  <si>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</si>
  <si>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</si>
  <si>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</si>
  <si>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</si>
  <si>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</si>
  <si>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</si>
  <si>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</si>
  <si>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</si>
  <si>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</si>
  <si>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</si>
  <si>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</si>
  <si>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</si>
  <si>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</si>
  <si>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</si>
  <si>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</si>
  <si>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</si>
  <si>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</si>
  <si>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</si>
  <si>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</si>
  <si>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</si>
  <si>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</si>
  <si>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</si>
  <si>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</si>
  <si>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</si>
  <si>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</si>
  <si>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</si>
  <si>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</si>
  <si>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</si>
  <si>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</si>
  <si>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</si>
  <si>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</si>
  <si>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</si>
  <si>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</si>
  <si>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</si>
  <si>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</si>
  <si>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</si>
  <si>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</si>
  <si>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</si>
  <si>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</si>
  <si>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</si>
  <si>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</si>
  <si>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</si>
  <si>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</si>
  <si>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</si>
  <si>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</si>
  <si>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</si>
  <si>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</si>
  <si>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</si>
  <si>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</si>
  <si>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</si>
  <si>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</si>
  <si>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</si>
  <si>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</si>
  <si>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</si>
  <si>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</si>
  <si>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</si>
  <si>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</si>
  <si>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</si>
  <si>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</si>
  <si>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</si>
  <si>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</si>
  <si>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</si>
  <si>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</si>
  <si>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</si>
  <si>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</si>
  <si>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</si>
  <si>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</si>
  <si>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</si>
  <si>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</si>
  <si>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</si>
  <si>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</si>
  <si>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</si>
  <si>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</si>
  <si>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</si>
  <si>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</si>
  <si>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</si>
  <si>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</si>
  <si>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</si>
  <si>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</si>
  <si>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</si>
  <si>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</si>
  <si>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</si>
  <si>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</si>
  <si>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</si>
  <si>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</si>
  <si>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</si>
  <si>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</si>
  <si>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</si>
  <si>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</si>
  <si>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</si>
  <si>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</si>
  <si>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</si>
  <si>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</si>
  <si>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</si>
  <si>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</si>
  <si>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</si>
  <si>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</si>
  <si>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</si>
  <si>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</si>
  <si>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</si>
  <si>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</si>
  <si>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</si>
  <si>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</si>
  <si>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</si>
  <si>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</si>
  <si>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</si>
  <si>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</si>
  <si>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</si>
  <si>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</si>
  <si>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</si>
  <si>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</si>
  <si>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</si>
  <si>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</si>
  <si>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</si>
  <si>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</si>
  <si>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</si>
  <si>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</si>
  <si>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</si>
  <si>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</si>
  <si>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</si>
  <si>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</si>
  <si>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</si>
  <si>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</si>
  <si>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</si>
  <si>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</si>
  <si>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</si>
  <si>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</si>
  <si>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</si>
  <si>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</si>
  <si>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</si>
  <si>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</si>
  <si>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</si>
  <si>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</si>
  <si>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</si>
  <si>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</si>
  <si>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</si>
  <si>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</si>
  <si>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</si>
  <si>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</si>
  <si>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</si>
  <si>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</si>
  <si>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</si>
  <si>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</si>
  <si>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</si>
  <si>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</si>
  <si>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</si>
  <si>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</si>
  <si>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</si>
  <si>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</si>
  <si>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</si>
  <si>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</si>
  <si>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</si>
  <si>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</si>
  <si>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</si>
  <si>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</si>
  <si>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</si>
  <si>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</si>
  <si>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</si>
  <si>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</si>
  <si>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</si>
  <si>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</si>
  <si>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</si>
  <si>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</si>
  <si>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</si>
  <si>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</si>
  <si>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</si>
  <si>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</si>
  <si>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</si>
  <si>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</si>
  <si>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</si>
  <si>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</si>
  <si>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</si>
  <si>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</si>
  <si>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</si>
  <si>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</si>
  <si>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</si>
  <si>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</si>
  <si>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</si>
  <si>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</si>
  <si>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</si>
  <si>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</si>
  <si>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</si>
  <si>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</si>
  <si>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</si>
  <si>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</si>
  <si>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</si>
  <si>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</si>
  <si>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</si>
  <si>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</si>
  <si>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</si>
  <si>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</si>
  <si>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</si>
  <si>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</si>
  <si>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</si>
  <si>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</si>
  <si>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</si>
  <si>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</si>
  <si>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</si>
  <si>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</si>
  <si>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</si>
  <si>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</si>
  <si>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</si>
  <si>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</si>
  <si>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</si>
  <si>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</si>
  <si>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</si>
  <si>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</si>
  <si>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</si>
  <si>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</si>
  <si>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</si>
  <si>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</si>
  <si>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</si>
  <si>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</si>
  <si>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</si>
  <si>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</si>
  <si>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</si>
  <si>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</si>
  <si>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</si>
  <si>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</si>
  <si>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</si>
  <si>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</si>
  <si>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</si>
  <si>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</si>
  <si>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</si>
  <si>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</si>
  <si>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</si>
  <si>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</si>
  <si>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</si>
  <si>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</si>
  <si>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</si>
  <si>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</si>
  <si>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</si>
  <si>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</si>
  <si>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</si>
  <si>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</si>
  <si>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</si>
  <si>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</si>
  <si>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</si>
  <si>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</si>
  <si>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</si>
  <si>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</si>
  <si>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</si>
  <si>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</si>
  <si>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</si>
  <si>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</si>
  <si>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</si>
  <si>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</si>
  <si>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</si>
  <si>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</si>
  <si>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</si>
  <si>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</si>
  <si>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</si>
  <si>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</si>
  <si>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</si>
  <si>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</si>
  <si>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</si>
  <si>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</si>
  <si>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</si>
  <si>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</si>
  <si>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</si>
  <si>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</si>
  <si>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</si>
  <si>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</si>
  <si>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</si>
  <si>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</si>
  <si>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</si>
  <si>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</si>
  <si>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</si>
  <si>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</si>
  <si>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</si>
  <si>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</si>
  <si>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</si>
  <si>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</si>
  <si>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</si>
  <si>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</si>
  <si>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</si>
  <si>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</si>
  <si>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</si>
  <si>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</si>
  <si>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</si>
  <si>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</si>
  <si>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</si>
  <si>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</si>
  <si>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</si>
  <si>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</si>
  <si>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</si>
  <si>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</si>
  <si>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</si>
  <si>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</si>
  <si>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</si>
  <si>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</si>
  <si>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</si>
  <si>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</si>
  <si>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</si>
  <si>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</si>
  <si>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</si>
  <si>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</si>
  <si>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</si>
  <si>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</si>
  <si>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</si>
  <si>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</si>
  <si>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</si>
  <si>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</si>
  <si>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</si>
  <si>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</si>
  <si>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</si>
  <si>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</si>
  <si>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</si>
  <si>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</si>
  <si>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</si>
  <si>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</si>
  <si>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</si>
  <si>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</si>
  <si>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</si>
  <si>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</si>
  <si>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</si>
  <si>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</si>
  <si>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</si>
  <si>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</si>
  <si>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</si>
  <si>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</si>
  <si>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</si>
  <si>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</si>
  <si>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</si>
  <si>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</si>
  <si>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</si>
  <si>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</si>
  <si>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</si>
  <si>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</si>
  <si>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</si>
  <si>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</si>
  <si>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</si>
  <si>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</si>
  <si>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</si>
  <si>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</si>
  <si>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</si>
  <si>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</si>
  <si>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</si>
  <si>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</si>
  <si>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</si>
  <si>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</si>
  <si>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</si>
  <si>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</si>
  <si>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</si>
  <si>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</si>
  <si>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</si>
  <si>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</si>
  <si>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</si>
  <si>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</si>
  <si>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</si>
  <si>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</si>
  <si>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</si>
  <si>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</si>
  <si>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</si>
  <si>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</si>
  <si>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</si>
  <si>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</si>
  <si>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</si>
  <si>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</si>
  <si>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</si>
  <si>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</si>
  <si>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</si>
  <si>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</si>
  <si>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</si>
  <si>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</si>
  <si>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</si>
  <si>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</si>
  <si>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</si>
  <si>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</si>
  <si>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</si>
  <si>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</si>
  <si>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</si>
  <si>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</si>
  <si>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</si>
  <si>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</si>
  <si>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</si>
  <si>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</si>
  <si>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</si>
  <si>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</si>
  <si>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</si>
  <si>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</si>
  <si>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</si>
  <si>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</si>
  <si>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</si>
  <si>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</si>
  <si>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</si>
  <si>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</si>
  <si>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</si>
  <si>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</si>
  <si>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</si>
  <si>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</si>
  <si>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</si>
  <si>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</si>
  <si>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</si>
  <si>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</si>
  <si>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</si>
  <si>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</si>
  <si>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</si>
  <si>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</si>
  <si>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</si>
  <si>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</si>
  <si>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</si>
  <si>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</si>
  <si>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</si>
  <si>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</si>
  <si>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</si>
  <si>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</si>
  <si>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</si>
  <si>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</si>
  <si>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</si>
  <si>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</si>
  <si>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</si>
  <si>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</si>
  <si>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</si>
  <si>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</si>
  <si>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</si>
  <si>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</si>
  <si>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</si>
  <si>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</si>
  <si>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</si>
  <si>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</si>
  <si>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</si>
  <si>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</si>
  <si>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</si>
  <si>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</si>
  <si>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</si>
  <si>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</si>
  <si>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</si>
  <si>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</si>
  <si>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</si>
  <si>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</si>
  <si>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</si>
  <si>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</si>
  <si>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</si>
  <si>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</si>
  <si>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</si>
  <si>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</si>
  <si>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</si>
  <si>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</si>
  <si>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</si>
  <si>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</si>
  <si>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</si>
  <si>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</si>
  <si>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</si>
  <si>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</si>
  <si>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</si>
  <si>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</si>
  <si>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</si>
  <si>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</si>
  <si>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</si>
  <si>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</si>
  <si>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</si>
  <si>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</si>
  <si>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</si>
  <si>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</si>
  <si>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</si>
  <si>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</si>
  <si>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</si>
  <si>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</si>
  <si>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</si>
  <si>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</si>
  <si>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</si>
  <si>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</si>
  <si>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</si>
  <si>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</si>
  <si>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</si>
  <si>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</si>
  <si>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</si>
  <si>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</si>
  <si>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</si>
  <si>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</si>
  <si>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</si>
  <si>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</si>
  <si>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</si>
  <si>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</si>
  <si>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</si>
  <si>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</si>
  <si>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</si>
  <si>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</si>
  <si>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</si>
  <si>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</si>
  <si>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</si>
  <si>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</si>
  <si>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</si>
  <si>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</si>
  <si>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</si>
  <si>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</si>
  <si>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</si>
  <si>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</si>
  <si>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</si>
  <si>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</si>
  <si>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</si>
  <si>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</si>
  <si>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</si>
  <si>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</si>
  <si>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</si>
  <si>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</si>
  <si>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</si>
  <si>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</si>
  <si>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</si>
  <si>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</si>
  <si>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</si>
  <si>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</si>
  <si>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</si>
  <si>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</si>
  <si>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</si>
  <si>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</si>
  <si>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</si>
  <si>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</si>
  <si>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</si>
  <si>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</si>
  <si>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</si>
  <si>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</si>
  <si>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</si>
  <si>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</si>
  <si>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</si>
  <si>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</si>
  <si>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</si>
  <si>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</si>
  <si>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</si>
  <si>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</si>
  <si>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</si>
  <si>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</si>
  <si>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</si>
  <si>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</si>
  <si>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</si>
  <si>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</si>
  <si>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</si>
  <si>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</si>
  <si>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</si>
  <si>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</si>
  <si>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</si>
  <si>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</si>
  <si>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</si>
  <si>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</si>
  <si>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</si>
  <si>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</si>
  <si>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</si>
  <si>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</si>
  <si>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</si>
  <si>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</si>
  <si>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</si>
  <si>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</si>
  <si>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</si>
  <si>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</si>
  <si>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</si>
  <si>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</si>
  <si>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</si>
  <si>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</si>
  <si>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</si>
  <si>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</si>
  <si>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</si>
  <si>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</si>
  <si>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</si>
  <si>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</si>
  <si>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</si>
  <si>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</si>
  <si>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</si>
  <si>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</si>
  <si>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</si>
  <si>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</si>
  <si>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</si>
  <si>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</si>
  <si>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</si>
  <si>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</si>
  <si>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</si>
  <si>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</si>
  <si>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</si>
  <si>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</si>
  <si>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</si>
  <si>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</si>
  <si>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</si>
  <si>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</si>
  <si>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</si>
  <si>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</si>
  <si>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</si>
  <si>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</si>
  <si>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</si>
  <si>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</si>
  <si>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</si>
  <si>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</si>
  <si>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</si>
  <si>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</si>
  <si>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</si>
  <si>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</si>
  <si>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</si>
  <si>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</si>
  <si>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</si>
  <si>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</si>
  <si>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</si>
  <si>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</si>
  <si>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</si>
  <si>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</si>
  <si>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</si>
  <si>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</si>
  <si>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</si>
  <si>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</si>
  <si>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</si>
  <si>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</si>
  <si>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</si>
  <si>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</si>
  <si>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</si>
  <si>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</si>
  <si>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</si>
  <si>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</si>
  <si>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</si>
  <si>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</si>
  <si>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</si>
  <si>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</si>
  <si>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</si>
  <si>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</si>
  <si>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</si>
  <si>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</si>
  <si>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</si>
  <si>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</si>
  <si>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</si>
  <si>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</si>
  <si>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</si>
  <si>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</si>
  <si>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</si>
  <si>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</si>
  <si>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</si>
  <si>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</si>
  <si>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</si>
  <si>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</si>
  <si>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</si>
  <si>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</si>
  <si>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</si>
  <si>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</si>
  <si>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</si>
  <si>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</si>
  <si>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</si>
  <si>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</si>
  <si>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</si>
  <si>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</si>
  <si>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</si>
  <si>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</si>
  <si>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</si>
  <si>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</si>
  <si>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</si>
  <si>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</si>
  <si>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</si>
  <si>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</si>
  <si>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</si>
  <si>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</si>
  <si>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</si>
  <si>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</si>
  <si>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</si>
  <si>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</si>
  <si>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</si>
  <si>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</si>
  <si>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</si>
  <si>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</si>
  <si>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</si>
  <si>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</si>
  <si>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</si>
  <si>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</si>
  <si>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</si>
  <si>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</si>
  <si>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</si>
  <si>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</si>
  <si>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</si>
  <si>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</si>
  <si>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</si>
  <si>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</si>
  <si>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</si>
  <si>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</si>
  <si>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</si>
  <si>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</si>
  <si>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</si>
  <si>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</si>
  <si>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</si>
  <si>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</si>
  <si>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</si>
  <si>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</si>
  <si>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</si>
  <si>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</si>
  <si>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</si>
  <si>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</si>
  <si>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</si>
  <si>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</si>
  <si>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</si>
  <si>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</si>
  <si>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</si>
  <si>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</si>
  <si>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</si>
  <si>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</si>
  <si>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</si>
  <si>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</si>
  <si>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</si>
  <si>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</si>
  <si>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</si>
  <si>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</si>
  <si>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</si>
  <si>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</si>
  <si>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</si>
  <si>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</si>
  <si>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</si>
  <si>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</si>
  <si>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</si>
  <si>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</si>
  <si>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</si>
  <si>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</si>
  <si>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</si>
  <si>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</si>
  <si>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</si>
  <si>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</si>
  <si>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</si>
  <si>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</si>
  <si>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</si>
  <si>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</si>
  <si>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</si>
  <si>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</si>
  <si>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</si>
  <si>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</si>
  <si>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</si>
  <si>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</si>
  <si>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</si>
  <si>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</si>
  <si>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</si>
  <si>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</si>
  <si>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</si>
  <si>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</si>
  <si>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</si>
  <si>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</si>
  <si>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</si>
  <si>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</si>
  <si>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</si>
  <si>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</si>
  <si>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</si>
  <si>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</si>
  <si>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</si>
  <si>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</si>
  <si>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</si>
  <si>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</si>
  <si>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</si>
  <si>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</si>
  <si>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</si>
  <si>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</si>
  <si>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</si>
  <si>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</si>
  <si>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</si>
  <si>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</si>
  <si>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</si>
  <si>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</si>
  <si>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</si>
  <si>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</si>
  <si>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</si>
  <si>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</si>
  <si>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</si>
  <si>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</si>
  <si>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</si>
  <si>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</si>
  <si>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</si>
  <si>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</si>
  <si>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</si>
  <si>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</si>
  <si>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</si>
  <si>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</si>
  <si>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</si>
  <si>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</si>
  <si>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</si>
  <si>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</si>
  <si>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</si>
  <si>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</si>
  <si>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</si>
  <si>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</si>
  <si>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</si>
  <si>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</si>
  <si>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</si>
  <si>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</si>
  <si>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</si>
  <si>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</si>
  <si>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</si>
  <si>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</si>
  <si>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</si>
  <si>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</si>
  <si>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</si>
  <si>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</si>
  <si>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</si>
  <si>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</si>
  <si>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</si>
  <si>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</si>
  <si>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</si>
  <si>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</si>
  <si>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</si>
  <si>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</si>
  <si>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</si>
  <si>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</si>
  <si>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</si>
  <si>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</si>
  <si>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</si>
  <si>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</si>
  <si>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</si>
  <si>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</si>
  <si>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</si>
  <si>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</si>
  <si>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</si>
  <si>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</si>
  <si>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</si>
  <si>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</si>
  <si>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</si>
  <si>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</si>
  <si>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</si>
  <si>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</si>
  <si>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</si>
  <si>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</si>
  <si>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</si>
  <si>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</si>
  <si>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</si>
  <si>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</si>
  <si>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</si>
  <si>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</si>
  <si>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</si>
  <si>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</si>
  <si>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</si>
  <si>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</si>
  <si>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</si>
  <si>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</si>
  <si>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</si>
  <si>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</si>
  <si>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</si>
  <si>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</si>
  <si>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</si>
  <si>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</si>
  <si>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</si>
  <si>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</si>
  <si>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</si>
  <si>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</si>
  <si>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</si>
  <si>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</si>
  <si>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</si>
  <si>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</si>
  <si>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</si>
  <si>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</si>
  <si>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</si>
  <si>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</si>
  <si>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</si>
  <si>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</si>
  <si>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</si>
  <si>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</si>
  <si>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</si>
  <si>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</si>
  <si>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</si>
  <si>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</si>
  <si>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</si>
  <si>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</si>
  <si>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</si>
  <si>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</si>
  <si>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</si>
  <si>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</si>
  <si>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</si>
  <si>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</si>
  <si>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</si>
  <si>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</si>
  <si>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</si>
  <si>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</si>
  <si>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</si>
  <si>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</si>
  <si>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</si>
  <si>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</si>
  <si>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</si>
  <si>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</si>
  <si>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</si>
  <si>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</si>
  <si>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</si>
  <si>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</si>
  <si>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</si>
  <si>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</si>
  <si>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</si>
  <si>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</si>
  <si>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</si>
  <si>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</si>
  <si>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</si>
  <si>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</si>
  <si>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</si>
  <si>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</si>
  <si>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</si>
  <si>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</si>
  <si>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</si>
  <si>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</si>
  <si>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</si>
  <si>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</si>
  <si>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</si>
  <si>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</si>
  <si>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</si>
  <si>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</si>
  <si>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</si>
  <si>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</si>
  <si>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</si>
  <si>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</si>
  <si>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</si>
  <si>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</si>
  <si>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</si>
  <si>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</si>
  <si>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</si>
  <si>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</si>
  <si>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</si>
  <si>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</si>
  <si>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</si>
  <si>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</si>
  <si>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</si>
  <si>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</si>
  <si>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</si>
  <si>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</si>
  <si>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</si>
  <si>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</si>
  <si>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</si>
  <si>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</si>
  <si>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</si>
  <si>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</si>
  <si>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</si>
  <si>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</si>
  <si>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</si>
  <si>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</si>
  <si>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</si>
  <si>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</si>
  <si>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</si>
  <si>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</si>
  <si>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</si>
  <si>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</si>
  <si>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</si>
  <si>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</si>
  <si>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</si>
  <si>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</si>
  <si>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</si>
  <si>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</si>
  <si>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</si>
  <si>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</si>
  <si>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</si>
  <si>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</si>
  <si>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</si>
  <si>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</si>
  <si>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</si>
  <si>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</si>
  <si>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</si>
  <si>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</si>
  <si>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</si>
  <si>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</si>
  <si>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</si>
  <si>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</si>
  <si>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</si>
  <si>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</si>
  <si>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</si>
  <si>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</si>
  <si>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</si>
  <si>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</si>
  <si>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</si>
  <si>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</si>
  <si>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</si>
  <si>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</si>
  <si>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</si>
  <si>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</si>
  <si>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</si>
  <si>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</si>
  <si>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</si>
  <si>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</si>
  <si>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</si>
  <si>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</si>
  <si>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</si>
  <si>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</si>
  <si>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</si>
  <si>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</si>
  <si>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</si>
  <si>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</si>
  <si>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</si>
  <si>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</si>
  <si>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</si>
  <si>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</si>
  <si>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</si>
  <si>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</si>
  <si>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</si>
  <si>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</si>
  <si>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</si>
  <si>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</si>
  <si>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</si>
  <si>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</si>
  <si>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</si>
  <si>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</si>
  <si>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</si>
  <si>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</si>
  <si>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</si>
  <si>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</si>
  <si>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</si>
  <si>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</si>
  <si>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</si>
  <si>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</si>
  <si>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</si>
  <si>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</si>
  <si>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</si>
  <si>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</si>
  <si>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</si>
  <si>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</si>
  <si>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</si>
  <si>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</si>
  <si>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</si>
  <si>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</si>
  <si>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</si>
  <si>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</si>
  <si>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</si>
  <si>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</si>
  <si>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</si>
  <si>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</si>
  <si>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</si>
  <si>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</si>
  <si>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</si>
  <si>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</si>
  <si>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</si>
  <si>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</si>
  <si>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</si>
  <si>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</si>
  <si>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</si>
  <si>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</si>
  <si>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</si>
  <si>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</si>
  <si>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</si>
  <si>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</si>
  <si>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</si>
  <si>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</si>
  <si>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</si>
  <si>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</si>
  <si>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</si>
  <si>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</si>
  <si>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</si>
  <si>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</si>
  <si>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</si>
  <si>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</si>
  <si>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</si>
  <si>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</si>
  <si>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</si>
  <si>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</si>
  <si>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</si>
  <si>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</si>
  <si>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</si>
  <si>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</si>
  <si>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</si>
  <si>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</si>
  <si>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</si>
  <si>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</si>
  <si>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</si>
  <si>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</si>
  <si>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</si>
  <si>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</si>
  <si>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</si>
  <si>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</si>
  <si>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</si>
  <si>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</si>
  <si>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</si>
  <si>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</si>
  <si>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</si>
  <si>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</si>
  <si>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</si>
  <si>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</si>
  <si>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</si>
  <si>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</si>
  <si>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</si>
  <si>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</si>
  <si>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</si>
  <si>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</si>
  <si>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</si>
  <si>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</si>
  <si>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</si>
  <si>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</si>
  <si>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</si>
  <si>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</si>
  <si>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</si>
  <si>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</si>
  <si>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</si>
  <si>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</si>
  <si>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</si>
  <si>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</si>
  <si>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</si>
  <si>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</si>
  <si>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</si>
  <si>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</si>
  <si>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</si>
  <si>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</si>
  <si>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</si>
  <si>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</si>
  <si>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</si>
  <si>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</si>
  <si>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</si>
  <si>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</si>
  <si>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</si>
  <si>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</si>
  <si>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</si>
  <si>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</si>
  <si>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</si>
  <si>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</si>
  <si>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</si>
  <si>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</si>
  <si>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</si>
  <si>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</si>
  <si>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</si>
  <si>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</si>
  <si>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</si>
  <si>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</si>
  <si>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</si>
  <si>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</si>
  <si>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</si>
  <si>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</si>
  <si>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</si>
  <si>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</si>
  <si>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</si>
  <si>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</si>
  <si>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</si>
  <si>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</si>
  <si>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</si>
  <si>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</si>
  <si>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</si>
  <si>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</si>
  <si>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</si>
  <si>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</si>
  <si>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</si>
  <si>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</si>
  <si>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</si>
  <si>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</si>
  <si>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</si>
  <si>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</si>
  <si>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</si>
  <si>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</si>
  <si>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</si>
  <si>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</si>
  <si>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</si>
  <si>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</si>
  <si>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</si>
  <si>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</si>
  <si>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</si>
  <si>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</si>
  <si>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</si>
  <si>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</si>
  <si>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</si>
  <si>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</si>
  <si>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</si>
  <si>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</si>
  <si>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</si>
  <si>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</si>
  <si>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</si>
  <si>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</si>
  <si>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</si>
  <si>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</si>
  <si>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</si>
  <si>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</si>
  <si>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</si>
  <si>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</si>
  <si>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</si>
  <si>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</si>
  <si>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</si>
  <si>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</si>
  <si>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</si>
  <si>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</si>
  <si>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</si>
  <si>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</si>
  <si>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</si>
  <si>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</si>
  <si>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</si>
  <si>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</si>
  <si>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</si>
  <si>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</si>
  <si>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</si>
  <si>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</si>
  <si>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</si>
  <si>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</si>
  <si>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</si>
  <si>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</si>
  <si>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</si>
  <si>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</si>
  <si>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</si>
  <si>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</si>
  <si>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</si>
  <si>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</si>
  <si>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</si>
  <si>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</si>
  <si>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</si>
  <si>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</si>
  <si>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</si>
  <si>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</si>
  <si>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</si>
  <si>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</si>
  <si>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</si>
  <si>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</si>
  <si>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</si>
  <si>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</si>
  <si>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</si>
  <si>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</si>
  <si>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</si>
  <si>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</si>
  <si>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</si>
  <si>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</si>
  <si>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</si>
  <si>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</si>
  <si>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</si>
  <si>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</si>
  <si>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</si>
  <si>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</si>
  <si>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</si>
  <si>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</si>
  <si>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</si>
  <si>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</si>
  <si>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</si>
  <si>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</si>
  <si>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</si>
  <si>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</si>
  <si>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</si>
  <si>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</si>
  <si>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</si>
  <si>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</si>
  <si>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</si>
  <si>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</si>
  <si>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</si>
  <si>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</si>
  <si>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</si>
  <si>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</si>
  <si>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</si>
  <si>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</si>
  <si>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</si>
  <si>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</si>
  <si>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</si>
  <si>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</si>
  <si>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</si>
  <si>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</si>
  <si>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</si>
  <si>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</si>
  <si>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</si>
  <si>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</si>
  <si>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</si>
  <si>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</si>
  <si>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</si>
  <si>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</si>
  <si>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</si>
  <si>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</si>
  <si>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</si>
  <si>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</si>
  <si>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</si>
  <si>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</si>
  <si>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</si>
  <si>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</si>
  <si>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</si>
  <si>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</si>
  <si>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</si>
  <si>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</si>
  <si>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</si>
  <si>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</si>
  <si>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</si>
  <si>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</si>
  <si>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</si>
  <si>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</si>
  <si>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</si>
  <si>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</si>
  <si>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</si>
  <si>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</si>
  <si>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</si>
  <si>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</si>
  <si>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</si>
  <si>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</si>
  <si>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</si>
  <si>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</si>
  <si>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</si>
  <si>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</si>
  <si>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</si>
  <si>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</si>
  <si>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</si>
  <si>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</si>
  <si>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</si>
  <si>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</si>
  <si>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</si>
  <si>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</si>
  <si>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</si>
  <si>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</si>
  <si>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</si>
  <si>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</si>
  <si>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</si>
  <si>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</si>
  <si>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</si>
  <si>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</si>
  <si>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</si>
  <si>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</si>
  <si>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</si>
  <si>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</si>
  <si>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</si>
  <si>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</si>
  <si>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</si>
  <si>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</si>
  <si>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</si>
  <si>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</si>
  <si>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</si>
  <si>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</si>
  <si>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</si>
  <si>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</si>
  <si>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</si>
  <si>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</si>
  <si>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</si>
  <si>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</si>
  <si>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</si>
  <si>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</si>
  <si>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</si>
  <si>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</si>
  <si>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</si>
  <si>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</si>
  <si>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</si>
  <si>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</si>
  <si>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</si>
  <si>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</si>
  <si>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</si>
  <si>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</si>
  <si>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</si>
  <si>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</si>
  <si>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</si>
  <si>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</si>
  <si>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</si>
  <si>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</si>
  <si>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</si>
  <si>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</si>
  <si>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</si>
  <si>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</si>
  <si>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</si>
  <si>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</si>
  <si>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</si>
  <si>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</si>
  <si>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</si>
  <si>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</si>
  <si>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</si>
  <si>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</si>
  <si>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</si>
  <si>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</si>
  <si>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</si>
  <si>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</si>
  <si>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</si>
  <si>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</si>
  <si>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</si>
  <si>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</si>
  <si>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</si>
  <si>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</si>
  <si>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</si>
  <si>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</si>
  <si>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</si>
  <si>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</si>
  <si>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</si>
  <si>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</si>
  <si>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</si>
  <si>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</si>
  <si>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</si>
  <si>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</si>
  <si>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</si>
  <si>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</si>
  <si>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</si>
  <si>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</si>
  <si>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</si>
  <si>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</si>
  <si>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</si>
  <si>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</si>
  <si>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</si>
  <si>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</si>
  <si>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</si>
  <si>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</si>
  <si>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</si>
  <si>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</si>
  <si>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</si>
  <si>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</si>
  <si>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</si>
  <si>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</si>
  <si>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</si>
  <si>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</si>
  <si>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</si>
  <si>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</si>
  <si>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</si>
  <si>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</si>
  <si>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</si>
  <si>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</si>
  <si>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</si>
  <si>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</si>
  <si>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</si>
  <si>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</si>
  <si>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</si>
  <si>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</si>
  <si>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</si>
  <si>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</si>
  <si>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</si>
  <si>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</si>
  <si>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</si>
  <si>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</si>
  <si>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</si>
  <si>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</si>
  <si>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</si>
  <si>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</si>
  <si>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</si>
  <si>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</si>
  <si>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</si>
  <si>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</si>
  <si>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</si>
  <si>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</si>
  <si>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</si>
  <si>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</si>
  <si>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</si>
  <si>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</si>
  <si>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</si>
  <si>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</si>
  <si>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</si>
  <si>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</si>
  <si>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</si>
  <si>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</si>
  <si>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</si>
  <si>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</si>
  <si>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</si>
  <si>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</si>
  <si>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</si>
  <si>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</si>
  <si>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</si>
  <si>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</si>
  <si>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</si>
  <si>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</si>
  <si>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</si>
  <si>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</si>
  <si>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</si>
  <si>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</si>
  <si>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</si>
  <si>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</si>
  <si>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</si>
  <si>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</si>
  <si>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</si>
  <si>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</si>
  <si>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</si>
  <si>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</si>
  <si>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</si>
  <si>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</si>
  <si>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</si>
  <si>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</si>
  <si>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</si>
  <si>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</si>
  <si>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</si>
  <si>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</si>
  <si>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</si>
  <si>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</si>
  <si>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</si>
  <si>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</si>
  <si>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</si>
  <si>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</si>
  <si>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</si>
  <si>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</si>
  <si>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</si>
  <si>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</si>
  <si>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</si>
  <si>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</si>
  <si>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</si>
  <si>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</si>
  <si>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</si>
  <si>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</si>
  <si>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</si>
  <si>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</si>
  <si>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</si>
  <si>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</si>
  <si>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</si>
  <si>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</si>
  <si>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</si>
  <si>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</si>
  <si>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</si>
  <si>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</si>
  <si>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</si>
  <si>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</si>
  <si>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</si>
  <si>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</si>
  <si>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</si>
  <si>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</si>
  <si>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</si>
  <si>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</si>
  <si>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</si>
  <si>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</si>
  <si>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</si>
  <si>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</si>
  <si>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</si>
  <si>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</si>
  <si>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</si>
  <si>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</si>
  <si>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</si>
  <si>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</si>
  <si>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</si>
  <si>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</si>
  <si>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</si>
  <si>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</si>
  <si>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</si>
  <si>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</si>
  <si>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</si>
  <si>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</si>
  <si>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</si>
  <si>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</si>
  <si>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</si>
  <si>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</si>
  <si>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</si>
  <si>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</si>
  <si>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</si>
  <si>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</si>
  <si>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</si>
  <si>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</si>
  <si>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</si>
  <si>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</si>
  <si>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</si>
  <si>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</si>
  <si>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</si>
  <si>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</si>
  <si>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</si>
  <si>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</si>
  <si>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</si>
  <si>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</si>
  <si>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</si>
  <si>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</si>
  <si>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</si>
  <si>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</si>
  <si>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</si>
  <si>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</si>
  <si>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</si>
  <si>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</si>
  <si>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</si>
  <si>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</si>
  <si>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</si>
  <si>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</si>
  <si>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</si>
  <si>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</si>
  <si>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</si>
  <si>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</si>
  <si>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</si>
  <si>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</si>
  <si>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</si>
  <si>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</si>
  <si>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</si>
  <si>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</si>
  <si>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</si>
  <si>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</si>
  <si>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</si>
  <si>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</si>
  <si>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</si>
  <si>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</si>
  <si>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</si>
  <si>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</si>
  <si>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</si>
  <si>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</si>
  <si>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</si>
  <si>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</si>
  <si>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</si>
  <si>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</si>
  <si>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</si>
  <si>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</si>
  <si>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</si>
  <si>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</si>
  <si>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</si>
  <si>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</si>
  <si>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</si>
  <si>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</si>
  <si>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</si>
  <si>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</si>
  <si>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</si>
  <si>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</si>
  <si>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</si>
  <si>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</si>
  <si>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</si>
  <si>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</si>
  <si>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</si>
  <si>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</si>
  <si>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</si>
  <si>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</si>
  <si>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</si>
  <si>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</si>
  <si>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</si>
  <si>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</si>
  <si>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</si>
  <si>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</si>
  <si>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</si>
  <si>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</si>
  <si>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</si>
  <si>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</si>
  <si>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</si>
  <si>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</si>
  <si>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</si>
  <si>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</si>
  <si>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</si>
  <si>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</si>
  <si>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</si>
  <si>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</si>
  <si>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</si>
  <si>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</si>
  <si>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</si>
  <si>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</si>
  <si>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</si>
  <si>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</si>
  <si>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</si>
  <si>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</si>
  <si>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</si>
  <si>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</si>
  <si>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</si>
  <si>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</si>
  <si>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</si>
  <si>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</si>
  <si>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</si>
  <si>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</si>
  <si>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</si>
  <si>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</si>
  <si>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</si>
  <si>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</si>
  <si>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</si>
  <si>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</si>
  <si>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</si>
  <si>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</si>
  <si>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</si>
  <si>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</si>
  <si>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</si>
  <si>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</si>
  <si>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</si>
  <si>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</si>
  <si>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</si>
  <si>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</si>
  <si>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</si>
  <si>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</si>
  <si>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</si>
  <si>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</si>
  <si>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</si>
  <si>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</si>
  <si>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</si>
  <si>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</si>
  <si>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</si>
  <si>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</si>
  <si>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</si>
  <si>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</si>
  <si>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</si>
  <si>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</si>
  <si>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</si>
  <si>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</si>
  <si>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</si>
  <si>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</si>
  <si>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</si>
  <si>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</si>
  <si>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</si>
  <si>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</si>
  <si>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</si>
  <si>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</si>
  <si>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</si>
  <si>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</si>
  <si>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</si>
  <si>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</si>
  <si>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</si>
  <si>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</si>
  <si>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</si>
  <si>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</si>
  <si>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</si>
  <si>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</si>
  <si>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</si>
  <si>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</si>
  <si>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</si>
  <si>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</si>
  <si>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</si>
  <si>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</si>
  <si>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</si>
  <si>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</si>
  <si>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</si>
  <si>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</si>
  <si>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</si>
  <si>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</si>
  <si>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</si>
  <si>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</si>
  <si>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</si>
  <si>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</si>
  <si>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</si>
  <si>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</si>
  <si>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</si>
  <si>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</si>
  <si>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</si>
  <si>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</si>
  <si>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</si>
  <si>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</si>
  <si>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</si>
  <si>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</si>
  <si>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</si>
  <si>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</si>
  <si>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</si>
  <si>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</si>
  <si>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</si>
  <si>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</si>
  <si>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</si>
  <si>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</si>
  <si>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</si>
  <si>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</si>
  <si>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</si>
  <si>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</si>
  <si>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</si>
  <si>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</si>
  <si>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</si>
  <si>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</si>
  <si>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</si>
  <si>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</si>
  <si>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</si>
  <si>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</si>
  <si>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</si>
  <si>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</si>
  <si>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</si>
  <si>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</si>
  <si>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</si>
  <si>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</si>
  <si>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</si>
  <si>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</si>
  <si>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</si>
  <si>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</si>
  <si>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</si>
  <si>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</si>
  <si>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</si>
  <si>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</si>
  <si>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</si>
  <si>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</si>
  <si>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</si>
  <si>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</si>
  <si>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</si>
  <si>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</si>
  <si>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</si>
  <si>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</si>
  <si>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</si>
  <si>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</si>
  <si>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</si>
  <si>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</si>
  <si>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</si>
  <si>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</si>
  <si>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</si>
  <si>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</si>
  <si>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</si>
  <si>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</si>
  <si>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</si>
  <si>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</si>
  <si>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</si>
  <si>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</si>
  <si>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</si>
  <si>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</si>
  <si>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</si>
  <si>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</si>
  <si>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</si>
  <si>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</si>
  <si>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</si>
  <si>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</si>
  <si>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</si>
  <si>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</si>
  <si>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</si>
  <si>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</si>
  <si>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</si>
  <si>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</si>
  <si>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</si>
  <si>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</si>
  <si>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</si>
  <si>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</si>
  <si>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</si>
  <si>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</si>
  <si>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</si>
  <si>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</si>
  <si>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</si>
  <si>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</si>
  <si>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</si>
  <si>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</si>
  <si>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</si>
  <si>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</si>
  <si>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</si>
  <si>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</si>
  <si>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</si>
  <si>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</si>
  <si>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</si>
  <si>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</si>
  <si>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</si>
  <si>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</si>
  <si>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</si>
  <si>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</si>
  <si>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</si>
  <si>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</si>
  <si>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</si>
  <si>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</si>
  <si>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</si>
  <si>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</si>
  <si>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</si>
  <si>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</si>
  <si>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</si>
  <si>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</si>
  <si>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</si>
  <si>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</si>
  <si>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</si>
  <si>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</si>
  <si>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</si>
  <si>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</si>
  <si>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</si>
  <si>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</si>
  <si>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</si>
  <si>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</si>
  <si>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</si>
  <si>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</si>
  <si>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</si>
  <si>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</si>
  <si>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</si>
  <si>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</si>
  <si>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</si>
  <si>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</si>
  <si>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</si>
  <si>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</si>
  <si>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</si>
  <si>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</si>
  <si>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</si>
  <si>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</si>
  <si>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</si>
  <si>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</si>
  <si>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</si>
  <si>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</si>
  <si>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</si>
  <si>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</si>
  <si>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</si>
  <si>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</si>
  <si>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</si>
  <si>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</si>
  <si>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</si>
  <si>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</si>
  <si>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</si>
  <si>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</si>
  <si>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</si>
  <si>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</si>
  <si>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</si>
  <si>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</si>
  <si>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</si>
  <si>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</si>
  <si>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</si>
  <si>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</si>
  <si>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</si>
  <si>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</si>
  <si>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</si>
  <si>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</si>
  <si>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</si>
  <si>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</si>
  <si>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</si>
  <si>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</si>
  <si>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</si>
  <si>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</si>
  <si>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</si>
  <si>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</si>
  <si>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</si>
  <si>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</si>
  <si>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</si>
  <si>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</si>
  <si>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</si>
  <si>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</si>
  <si>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</si>
  <si>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</si>
  <si>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</si>
  <si>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</si>
  <si>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</si>
  <si>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</si>
  <si>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</si>
  <si>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</si>
  <si>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</si>
  <si>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</si>
  <si>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</si>
  <si>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</si>
  <si>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</si>
  <si>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</si>
  <si>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</si>
  <si>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</si>
  <si>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</si>
  <si>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</si>
  <si>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</si>
  <si>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</si>
  <si>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</si>
  <si>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</si>
  <si>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</si>
  <si>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</si>
  <si>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</si>
  <si>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</si>
  <si>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</si>
  <si>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</si>
  <si>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</si>
  <si>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</si>
  <si>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</si>
  <si>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</si>
  <si>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</si>
  <si>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</si>
  <si>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</si>
  <si>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</si>
  <si>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</si>
  <si>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</si>
  <si>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</si>
  <si>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</si>
  <si>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</si>
  <si>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</si>
  <si>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</si>
  <si>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</si>
  <si>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</si>
  <si>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</si>
  <si>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</si>
  <si>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</si>
  <si>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</si>
  <si>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</si>
  <si>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</si>
  <si>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</si>
  <si>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</si>
  <si>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</si>
  <si>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</si>
  <si>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</si>
  <si>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</si>
  <si>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</si>
  <si>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</si>
  <si>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</si>
  <si>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</si>
  <si>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</si>
  <si>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</si>
  <si>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</si>
  <si>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</si>
  <si>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</si>
  <si>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</si>
  <si>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</si>
  <si>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</si>
  <si>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</si>
  <si>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</si>
  <si>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</si>
  <si>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</si>
  <si>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</si>
  <si>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</si>
  <si>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</si>
  <si>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</si>
  <si>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</si>
  <si>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</si>
  <si>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</si>
  <si>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</si>
  <si>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</si>
  <si>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</si>
  <si>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</si>
  <si>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</si>
  <si>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</si>
  <si>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</si>
  <si>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</si>
  <si>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</si>
  <si>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</si>
  <si>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</si>
  <si>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</si>
  <si>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</si>
  <si>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</si>
  <si>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</si>
  <si>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</si>
  <si>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</si>
  <si>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</si>
  <si>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</si>
  <si>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</si>
  <si>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</si>
  <si>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</si>
  <si>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</si>
  <si>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</si>
  <si>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</si>
  <si>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</si>
  <si>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</si>
  <si>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</si>
  <si>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</si>
  <si>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</si>
  <si>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</si>
  <si>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</si>
  <si>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</si>
  <si>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</si>
  <si>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</si>
  <si>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</si>
  <si>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</si>
  <si>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</si>
  <si>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</si>
  <si>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</si>
  <si>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</si>
  <si>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</si>
  <si>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</si>
  <si>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</si>
  <si>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</si>
  <si>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</si>
  <si>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</si>
  <si>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</si>
  <si>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</si>
  <si>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</si>
  <si>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</si>
  <si>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</si>
  <si>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</si>
  <si>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</si>
  <si>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</si>
  <si>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</si>
  <si>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</si>
  <si>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</si>
  <si>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</si>
  <si>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</si>
  <si>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</si>
  <si>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</si>
  <si>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</si>
  <si>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</si>
  <si>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</si>
  <si>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</si>
  <si>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</si>
  <si>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</si>
  <si>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</si>
  <si>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</si>
  <si>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</si>
  <si>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</si>
  <si>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</si>
  <si>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</si>
  <si>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</si>
  <si>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</si>
  <si>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</si>
  <si>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</si>
  <si>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</si>
  <si>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</si>
  <si>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</si>
  <si>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</si>
  <si>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</si>
  <si>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</si>
  <si>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</si>
  <si>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</si>
  <si>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</si>
  <si>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</si>
  <si>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</si>
  <si>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</si>
  <si>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</si>
  <si>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</si>
  <si>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</si>
  <si>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</si>
  <si>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</si>
  <si>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</si>
  <si>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</si>
  <si>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</si>
  <si>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</si>
  <si>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</si>
  <si>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</si>
  <si>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</si>
  <si>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</si>
  <si>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</si>
  <si>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</si>
  <si>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</si>
  <si>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</si>
  <si>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</si>
  <si>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</si>
  <si>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</si>
  <si>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</si>
  <si>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</si>
  <si>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</si>
  <si>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</si>
  <si>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</si>
  <si>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</si>
  <si>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</si>
  <si>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</si>
  <si>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</si>
  <si>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</si>
  <si>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</si>
  <si>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</si>
  <si>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</si>
  <si>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</si>
  <si>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</si>
  <si>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</si>
  <si>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</si>
  <si>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</si>
  <si>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</si>
  <si>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</si>
  <si>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</si>
  <si>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</si>
  <si>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</si>
  <si>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</si>
  <si>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</si>
  <si>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</si>
  <si>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</si>
  <si>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</si>
  <si>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</si>
  <si>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</si>
  <si>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</si>
  <si>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</si>
  <si>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</si>
  <si>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</si>
  <si>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</si>
  <si>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</si>
  <si>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</si>
  <si>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</si>
  <si>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</si>
  <si>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</si>
  <si>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</si>
  <si>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</si>
  <si>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</si>
  <si>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</si>
  <si>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</si>
  <si>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</si>
  <si>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</si>
  <si>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</si>
  <si>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</si>
  <si>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</si>
  <si>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</si>
  <si>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</si>
  <si>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</si>
  <si>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</si>
  <si>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</si>
  <si>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</si>
  <si>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</si>
  <si>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</si>
  <si>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</si>
  <si>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</si>
  <si>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</si>
  <si>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</si>
  <si>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</si>
  <si>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</si>
  <si>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</si>
  <si>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</si>
  <si>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</si>
  <si>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</si>
  <si>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</si>
  <si>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</si>
  <si>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</si>
  <si>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</si>
  <si>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</si>
  <si>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</si>
  <si>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</si>
  <si>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</si>
  <si>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</si>
  <si>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</si>
  <si>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</si>
  <si>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</si>
  <si>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</si>
  <si>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</si>
  <si>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</si>
  <si>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</si>
  <si>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</si>
  <si>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</si>
  <si>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</si>
  <si>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</si>
  <si>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</si>
  <si>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</si>
  <si>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</si>
  <si>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</si>
  <si>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</si>
  <si>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</si>
  <si>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</si>
  <si>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</si>
  <si>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</si>
  <si>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</si>
  <si>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</si>
  <si>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</si>
  <si>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</si>
  <si>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</si>
  <si>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</si>
  <si>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</si>
  <si>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</si>
  <si>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</si>
  <si>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</si>
  <si>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</si>
  <si>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</si>
  <si>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</si>
  <si>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</si>
  <si>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</si>
  <si>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</si>
  <si>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</si>
  <si>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</si>
  <si>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</si>
  <si>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</si>
  <si>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</si>
  <si>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</si>
  <si>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</si>
  <si>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</si>
  <si>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</si>
  <si>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</si>
  <si>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</si>
  <si>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</si>
  <si>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</si>
  <si>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</si>
  <si>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</si>
  <si>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</si>
  <si>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</si>
  <si>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</si>
  <si>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</si>
  <si>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</si>
  <si>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</si>
  <si>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</si>
  <si>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</si>
  <si>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</si>
  <si>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</si>
  <si>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</si>
  <si>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</si>
  <si>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</si>
  <si>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</si>
  <si>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</si>
  <si>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</si>
  <si>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</si>
  <si>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</si>
  <si>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</si>
  <si>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</si>
  <si>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</si>
  <si>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</si>
  <si>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</si>
  <si>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</si>
  <si>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</si>
  <si>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</si>
  <si>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</si>
  <si>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</si>
  <si>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</si>
  <si>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</si>
  <si>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</si>
  <si>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</si>
  <si>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</si>
  <si>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</si>
  <si>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</si>
  <si>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</si>
  <si>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</si>
  <si>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</si>
  <si>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</si>
  <si>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</si>
  <si>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</si>
  <si>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</si>
  <si>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</si>
  <si>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</si>
  <si>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</si>
  <si>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</si>
  <si>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</si>
  <si>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</si>
  <si>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</si>
  <si>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</si>
  <si>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</si>
  <si>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</si>
  <si>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</si>
  <si>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</si>
  <si>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</si>
  <si>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</si>
  <si>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</si>
  <si>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</si>
  <si>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</si>
  <si>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</si>
  <si>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</si>
  <si>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</si>
  <si>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</si>
  <si>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</si>
  <si>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</si>
  <si>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</si>
  <si>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</si>
  <si>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</si>
  <si>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</si>
  <si>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</si>
  <si>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</si>
  <si>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</si>
  <si>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</si>
  <si>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</si>
  <si>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</si>
  <si>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</si>
  <si>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</si>
  <si>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</si>
  <si>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</si>
  <si>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</si>
  <si>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</si>
  <si>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</si>
  <si>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</si>
  <si>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</si>
  <si>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</si>
  <si>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</si>
  <si>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</si>
  <si>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</si>
  <si>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</si>
  <si>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</si>
  <si>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</si>
  <si>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</si>
  <si>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</si>
  <si>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</si>
  <si>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</si>
  <si>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</si>
  <si>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</si>
  <si>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</si>
  <si>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</si>
  <si>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</si>
  <si>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</si>
  <si>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</si>
  <si>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</si>
  <si>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</si>
  <si>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</si>
  <si>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</si>
  <si>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</si>
  <si>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</si>
  <si>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</si>
  <si>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</si>
  <si>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</si>
  <si>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</si>
  <si>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</si>
  <si>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</si>
  <si>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</si>
  <si>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</si>
  <si>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</si>
  <si>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</si>
  <si>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</si>
  <si>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</si>
  <si>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</si>
  <si>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</si>
  <si>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</si>
  <si>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</si>
  <si>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</si>
  <si>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</si>
  <si>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</si>
  <si>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</si>
  <si>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</si>
  <si>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</si>
  <si>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</si>
  <si>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</si>
  <si>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</si>
  <si>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</si>
  <si>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</si>
  <si>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</si>
  <si>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</si>
  <si>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</si>
  <si>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</si>
  <si>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</si>
  <si>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</si>
  <si>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</si>
  <si>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</si>
  <si>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</si>
  <si>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</si>
  <si>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</si>
  <si>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</si>
  <si>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</si>
  <si>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</si>
  <si>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</si>
  <si>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</si>
  <si>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</si>
  <si>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</si>
  <si>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</si>
  <si>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</si>
  <si>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</si>
  <si>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</si>
  <si>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</si>
  <si>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</si>
  <si>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</si>
  <si>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</si>
  <si>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</si>
  <si>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</si>
  <si>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</si>
  <si>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</si>
  <si>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</si>
  <si>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</si>
  <si>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</si>
  <si>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</si>
  <si>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</si>
  <si>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</si>
  <si>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</si>
  <si>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</si>
  <si>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</si>
  <si>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</si>
  <si>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</si>
  <si>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</si>
  <si>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</si>
  <si>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</si>
  <si>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</si>
  <si>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</si>
  <si>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</si>
  <si>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</si>
  <si>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</si>
  <si>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</si>
  <si>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</si>
  <si>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</si>
  <si>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</si>
  <si>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</si>
  <si>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</si>
  <si>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</si>
  <si>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</si>
  <si>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</si>
  <si>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</si>
  <si>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</si>
  <si>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</si>
  <si>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</si>
  <si>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</si>
  <si>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</si>
  <si>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</si>
  <si>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</si>
  <si>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</si>
  <si>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</si>
  <si>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</si>
  <si>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</si>
  <si>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</si>
  <si>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</si>
  <si>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</si>
  <si>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</si>
  <si>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</si>
  <si>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</si>
  <si>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</si>
  <si>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</si>
  <si>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</si>
  <si>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</si>
  <si>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</si>
  <si>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</si>
  <si>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</si>
  <si>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</si>
  <si>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</si>
  <si>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</si>
  <si>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</si>
  <si>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</si>
  <si>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</si>
  <si>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</si>
  <si>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</si>
  <si>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</si>
  <si>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</si>
  <si>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</si>
  <si>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</si>
  <si>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</si>
  <si>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</si>
  <si>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</si>
  <si>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</si>
  <si>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</si>
  <si>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</si>
  <si>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</si>
  <si>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</si>
  <si>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</si>
  <si>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</si>
  <si>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</si>
  <si>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</si>
  <si>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</si>
  <si>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</si>
  <si>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</si>
  <si>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</si>
  <si>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</si>
  <si>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</si>
  <si>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</si>
  <si>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</si>
  <si>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</si>
  <si>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</si>
  <si>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</si>
  <si>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</si>
  <si>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</si>
  <si>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</si>
  <si>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</si>
  <si>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</si>
  <si>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</si>
  <si>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</si>
  <si>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</si>
  <si>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</si>
  <si>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</si>
  <si>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</si>
  <si>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</si>
  <si>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</si>
  <si>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</si>
  <si>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</si>
  <si>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</si>
  <si>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</si>
  <si>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</si>
  <si>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</si>
  <si>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</si>
  <si>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</si>
  <si>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</si>
  <si>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</si>
  <si>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</si>
  <si>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</si>
  <si>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</si>
  <si>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</si>
  <si>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</si>
  <si>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</si>
  <si>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</si>
  <si>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</si>
  <si>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</si>
  <si>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</si>
  <si>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</si>
  <si>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</si>
  <si>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</si>
  <si>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</si>
  <si>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</si>
  <si>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</si>
  <si>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</si>
  <si>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</si>
  <si>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</si>
  <si>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</si>
  <si>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</si>
  <si>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</si>
  <si>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</si>
  <si>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</si>
  <si>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</si>
  <si>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</si>
  <si>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</si>
  <si>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</si>
  <si>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</si>
  <si>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</si>
  <si>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</si>
  <si>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</si>
  <si>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</si>
  <si>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</si>
  <si>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</si>
  <si>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</si>
  <si>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</si>
  <si>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</si>
  <si>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</si>
  <si>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</si>
  <si>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</si>
  <si>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</si>
  <si>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</si>
  <si>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</si>
  <si>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</si>
  <si>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</si>
  <si>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</si>
  <si>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</si>
  <si>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</si>
  <si>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</si>
  <si>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</si>
  <si>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</si>
  <si>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</si>
  <si>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</si>
  <si>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</si>
  <si>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</si>
  <si>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</si>
  <si>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</si>
  <si>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</si>
  <si>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</si>
  <si>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</si>
  <si>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</si>
  <si>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</si>
  <si>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</si>
  <si>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</si>
  <si>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</si>
  <si>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</si>
  <si>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</si>
  <si>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</si>
  <si>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</si>
  <si>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</si>
  <si>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</si>
  <si>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</si>
  <si>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</si>
  <si>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</si>
  <si>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</si>
  <si>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</si>
  <si>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</si>
  <si>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</si>
  <si>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</si>
  <si>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</si>
  <si>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</si>
  <si>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</si>
  <si>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</si>
  <si>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</si>
  <si>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</si>
  <si>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</si>
  <si>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</si>
  <si>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</si>
  <si>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</si>
  <si>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</si>
  <si>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</si>
  <si>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</si>
  <si>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</si>
  <si>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</si>
  <si>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</si>
  <si>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</si>
  <si>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</si>
  <si>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</si>
  <si>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</si>
  <si>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</si>
  <si>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</si>
  <si>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</si>
  <si>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</si>
  <si>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</si>
  <si>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</si>
  <si>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</si>
  <si>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</si>
  <si>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</si>
  <si>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</si>
  <si>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</si>
  <si>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</si>
  <si>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</si>
  <si>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</si>
  <si>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</si>
  <si>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</si>
  <si>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</si>
  <si>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</si>
  <si>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</si>
  <si>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</si>
  <si>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</si>
  <si>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</si>
  <si>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</si>
  <si>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</si>
  <si>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</si>
  <si>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</si>
  <si>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</si>
  <si>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</si>
  <si>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</si>
  <si>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</si>
  <si>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</si>
  <si>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</si>
  <si>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</si>
  <si>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</si>
  <si>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</si>
  <si>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</si>
  <si>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</si>
  <si>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</si>
  <si>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</si>
  <si>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</si>
  <si>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</si>
  <si>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</si>
  <si>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</si>
  <si>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</si>
  <si>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</si>
  <si>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</si>
  <si>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</si>
  <si>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</si>
  <si>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</si>
  <si>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</si>
  <si>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</si>
  <si>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</si>
  <si>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</si>
  <si>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</si>
  <si>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</si>
  <si>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</si>
  <si>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</si>
  <si>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</si>
  <si>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</si>
  <si>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</si>
  <si>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</si>
  <si>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</si>
  <si>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</si>
  <si>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</si>
  <si>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</si>
  <si>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</si>
  <si>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</si>
  <si>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</si>
  <si>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</si>
  <si>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</si>
  <si>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</si>
  <si>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</si>
  <si>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</si>
  <si>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</si>
  <si>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</si>
  <si>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</si>
  <si>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</si>
  <si>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</si>
  <si>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</si>
  <si>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</si>
  <si>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</si>
  <si>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</si>
  <si>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</si>
  <si>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</si>
  <si>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</si>
  <si>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</si>
  <si>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</si>
  <si>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</si>
  <si>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</si>
  <si>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</si>
  <si>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</si>
  <si>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</si>
  <si>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</si>
  <si>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</si>
  <si>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</si>
  <si>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</si>
  <si>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</si>
  <si>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</si>
  <si>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</si>
  <si>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</si>
  <si>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</si>
  <si>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</si>
  <si>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</si>
  <si>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</si>
  <si>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</si>
  <si>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</si>
  <si>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</si>
  <si>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</si>
  <si>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</si>
  <si>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</si>
  <si>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</si>
  <si>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</si>
  <si>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</si>
  <si>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</si>
  <si>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</si>
  <si>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</si>
  <si>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</si>
  <si>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</si>
  <si>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</si>
  <si>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</si>
  <si>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</si>
  <si>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</si>
  <si>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</si>
  <si>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</si>
  <si>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</si>
  <si>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</si>
  <si>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</si>
  <si>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</si>
  <si>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</si>
  <si>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</si>
  <si>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</si>
  <si>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</si>
  <si>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</si>
  <si>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</si>
  <si>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</si>
  <si>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</si>
  <si>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</si>
  <si>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</si>
  <si>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</si>
  <si>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</si>
  <si>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</si>
  <si>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</si>
  <si>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</si>
  <si>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</si>
  <si>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</si>
  <si>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</si>
  <si>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</si>
  <si>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</si>
  <si>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</si>
  <si>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</si>
  <si>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</si>
  <si>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</si>
  <si>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</si>
  <si>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</si>
  <si>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</si>
  <si>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</si>
  <si>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</si>
  <si>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</si>
  <si>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</si>
  <si>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</si>
  <si>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</si>
  <si>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</si>
  <si>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</si>
  <si>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</si>
  <si>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</si>
  <si>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</si>
  <si>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</si>
  <si>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</si>
  <si>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</si>
  <si>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</si>
  <si>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</si>
  <si>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</si>
  <si>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</si>
  <si>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</si>
  <si>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</si>
  <si>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</si>
  <si>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</si>
  <si>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</si>
  <si>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</si>
  <si>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</si>
  <si>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</si>
  <si>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</si>
  <si>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</si>
  <si>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</si>
  <si>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</si>
  <si>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</si>
  <si>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</si>
  <si>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</si>
  <si>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</si>
  <si>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</si>
  <si>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</si>
  <si>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</si>
  <si>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</si>
  <si>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</si>
  <si>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</si>
  <si>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</si>
  <si>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</si>
  <si>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</si>
  <si>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</si>
  <si>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</si>
  <si>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</si>
  <si>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</si>
  <si>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</si>
  <si>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</si>
  <si>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</si>
  <si>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</si>
  <si>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</si>
  <si>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</si>
  <si>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</si>
  <si>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</si>
  <si>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</si>
  <si>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</si>
  <si>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</si>
  <si>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</si>
  <si>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</si>
  <si>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</si>
  <si>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</si>
  <si>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</si>
  <si>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</si>
  <si>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</si>
  <si>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</si>
  <si>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</si>
  <si>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</si>
  <si>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</si>
  <si>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</si>
  <si>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</si>
  <si>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</si>
  <si>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</si>
  <si>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</si>
  <si>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</si>
  <si>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</si>
  <si>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</si>
  <si>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</si>
  <si>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</si>
  <si>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</si>
  <si>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</si>
  <si>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</si>
  <si>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</si>
  <si>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</si>
  <si>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</si>
  <si>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</si>
  <si>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</si>
  <si>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</si>
  <si>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</si>
  <si>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</si>
  <si>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</si>
  <si>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</si>
  <si>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</si>
  <si>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</si>
  <si>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</si>
  <si>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</si>
  <si>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</si>
  <si>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</si>
  <si>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</si>
  <si>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</si>
  <si>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</si>
  <si>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</si>
  <si>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</si>
  <si>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</si>
  <si>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</si>
  <si>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</si>
  <si>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</si>
  <si>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</si>
  <si>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</si>
  <si>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</si>
  <si>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</si>
  <si>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</si>
  <si>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</si>
  <si>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</si>
  <si>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</si>
  <si>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</si>
  <si>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</si>
  <si>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</si>
  <si>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</si>
  <si>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</si>
  <si>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</si>
  <si>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</si>
  <si>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</si>
  <si>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</si>
  <si>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</si>
  <si>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</si>
  <si>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</si>
  <si>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</si>
  <si>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</si>
  <si>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</si>
  <si>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</si>
  <si>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</si>
  <si>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</si>
  <si>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</si>
  <si>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</si>
  <si>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</si>
  <si>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</si>
  <si>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</si>
  <si>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</si>
  <si>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</si>
  <si>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</si>
  <si>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</si>
  <si>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</si>
  <si>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</si>
  <si>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</si>
  <si>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</si>
  <si>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</si>
  <si>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</si>
  <si>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</si>
  <si>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</si>
  <si>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</si>
  <si>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</si>
  <si>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</si>
  <si>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</si>
  <si>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</si>
  <si>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</si>
  <si>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</si>
  <si>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</si>
  <si>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</si>
  <si>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</si>
  <si>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</si>
  <si>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</si>
  <si>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</si>
  <si>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</si>
  <si>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</si>
  <si>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</si>
  <si>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</si>
  <si>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</si>
  <si>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</si>
  <si>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</si>
  <si>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</si>
  <si>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</si>
  <si>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</si>
  <si>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</si>
  <si>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</si>
  <si>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</si>
  <si>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</si>
  <si>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</si>
  <si>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</si>
  <si>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</si>
  <si>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</si>
  <si>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</si>
  <si>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</si>
  <si>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</si>
  <si>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</si>
  <si>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</si>
  <si>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</si>
  <si>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</si>
  <si>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</si>
  <si>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</si>
  <si>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</si>
  <si>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</si>
  <si>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</si>
  <si>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</si>
  <si>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</si>
  <si>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</si>
  <si>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</si>
  <si>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</si>
  <si>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</si>
  <si>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</si>
  <si>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</si>
  <si>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</si>
  <si>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</si>
  <si>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</si>
  <si>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</si>
  <si>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</si>
  <si>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</si>
  <si>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</si>
  <si>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</si>
  <si>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</si>
  <si>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</si>
  <si>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</si>
  <si>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</si>
  <si>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</si>
  <si>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</si>
  <si>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</si>
  <si>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</si>
  <si>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</si>
  <si>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</si>
  <si>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</si>
  <si>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</si>
  <si>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</si>
  <si>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</si>
  <si>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</si>
  <si>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</si>
  <si>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</si>
  <si>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</si>
  <si>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</si>
  <si>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</si>
  <si>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</si>
  <si>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</si>
  <si>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</si>
  <si>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</si>
  <si>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</si>
  <si>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</si>
  <si>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</si>
  <si>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</si>
  <si>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</si>
  <si>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</si>
  <si>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</si>
  <si>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</si>
  <si>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</si>
  <si>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</si>
  <si>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</si>
  <si>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</si>
  <si>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</si>
  <si>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</si>
  <si>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</si>
  <si>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</si>
  <si>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</si>
  <si>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</si>
  <si>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</si>
  <si>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</si>
  <si>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</si>
  <si>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</si>
  <si>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</si>
  <si>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</si>
  <si>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</si>
  <si>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</si>
  <si>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</si>
  <si>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</si>
  <si>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</si>
  <si>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</si>
  <si>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</si>
  <si>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</si>
  <si>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</si>
  <si>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</si>
  <si>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</si>
  <si>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</si>
  <si>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</si>
  <si>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</si>
  <si>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</si>
  <si>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</si>
  <si>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</si>
  <si>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</si>
  <si>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</si>
  <si>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</si>
  <si>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</si>
  <si>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</si>
  <si>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</si>
  <si>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</si>
  <si>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</si>
  <si>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</si>
  <si>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</si>
  <si>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</si>
  <si>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</si>
  <si>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</si>
  <si>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</si>
  <si>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</si>
  <si>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</si>
  <si>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</si>
  <si>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</si>
  <si>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</si>
  <si>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</si>
  <si>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</si>
  <si>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</si>
  <si>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</si>
  <si>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</si>
  <si>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</si>
  <si>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</si>
  <si>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</si>
  <si>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</si>
  <si>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</si>
  <si>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</si>
  <si>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</si>
  <si>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</si>
  <si>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</si>
  <si>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</si>
  <si>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</si>
  <si>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</si>
  <si>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</si>
  <si>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</si>
  <si>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</si>
  <si>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</si>
  <si>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</si>
  <si>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</si>
  <si>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</si>
  <si>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</si>
  <si>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</si>
  <si>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</si>
  <si>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</si>
  <si>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</si>
  <si>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</si>
  <si>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</si>
  <si>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</si>
  <si>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</si>
  <si>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</si>
  <si>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</si>
  <si>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</si>
  <si>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</si>
  <si>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</si>
  <si>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</si>
  <si>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</si>
  <si>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</si>
  <si>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</si>
  <si>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</si>
  <si>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</si>
  <si>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</si>
  <si>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</si>
  <si>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</si>
  <si>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</si>
  <si>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</si>
  <si>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</si>
  <si>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</si>
  <si>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</si>
  <si>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</si>
  <si>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</si>
  <si>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</si>
  <si>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</si>
  <si>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</si>
  <si>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</si>
  <si>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</si>
  <si>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</si>
  <si>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</si>
  <si>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</si>
  <si>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</si>
  <si>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</si>
  <si>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</si>
  <si>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</si>
  <si>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</si>
  <si>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</si>
  <si>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</si>
  <si>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</si>
  <si>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</si>
  <si>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</si>
  <si>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</si>
  <si>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</si>
  <si>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</si>
  <si>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</si>
  <si>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</si>
  <si>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</si>
  <si>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</si>
  <si>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</si>
  <si>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</si>
  <si>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</si>
  <si>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</si>
  <si>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</si>
  <si>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</si>
  <si>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</si>
  <si>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</si>
  <si>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</si>
  <si>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</si>
  <si>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</si>
  <si>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</si>
  <si>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</si>
  <si>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</si>
  <si>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</si>
  <si>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</si>
  <si>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</si>
  <si>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</si>
  <si>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</si>
  <si>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</si>
  <si>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</si>
  <si>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</si>
  <si>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</si>
  <si>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</si>
  <si>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</si>
  <si>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</si>
  <si>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</si>
  <si>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</si>
  <si>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</si>
  <si>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</si>
  <si>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</si>
  <si>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</si>
  <si>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</si>
  <si>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</si>
  <si>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</si>
  <si>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</si>
  <si>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</si>
  <si>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</si>
  <si>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</si>
  <si>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</si>
  <si>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</si>
  <si>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</si>
  <si>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</si>
  <si>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</si>
  <si>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</si>
  <si>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</si>
  <si>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</si>
  <si>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</si>
  <si>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</si>
  <si>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</si>
  <si>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</si>
  <si>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</si>
  <si>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</si>
  <si>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</si>
  <si>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</si>
  <si>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</si>
  <si>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</si>
  <si>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</si>
  <si>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</si>
  <si>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</si>
  <si>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</si>
  <si>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</si>
  <si>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</si>
  <si>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</si>
  <si>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</si>
  <si>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</si>
  <si>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</si>
  <si>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</si>
  <si>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</si>
  <si>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</si>
  <si>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</si>
  <si>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</si>
  <si>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</si>
  <si>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</si>
  <si>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</si>
  <si>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</si>
  <si>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</si>
  <si>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</si>
  <si>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</si>
  <si>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</si>
  <si>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</si>
  <si>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</si>
  <si>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</si>
  <si>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</si>
  <si>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</si>
  <si>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</si>
  <si>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</si>
  <si>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</si>
  <si>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</si>
  <si>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</si>
  <si>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</si>
  <si>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</si>
  <si>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</si>
  <si>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</si>
  <si>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</si>
  <si>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</si>
  <si>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</si>
  <si>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</si>
  <si>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</si>
  <si>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</si>
  <si>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</si>
  <si>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</si>
  <si>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</si>
  <si>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</si>
  <si>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</si>
  <si>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</si>
  <si>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</si>
  <si>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</si>
  <si>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</si>
  <si>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</si>
  <si>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</si>
  <si>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</si>
  <si>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</si>
  <si>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</si>
  <si>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</si>
  <si>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</si>
  <si>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</si>
  <si>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</si>
  <si>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</si>
  <si>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</si>
  <si>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</si>
  <si>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</si>
  <si>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</si>
  <si>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</si>
  <si>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</si>
  <si>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</si>
  <si>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</si>
  <si>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</si>
  <si>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</si>
  <si>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</si>
  <si>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</si>
  <si>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</si>
  <si>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</si>
  <si>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</si>
  <si>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</si>
  <si>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</si>
  <si>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</si>
  <si>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</si>
  <si>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</si>
  <si>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</si>
  <si>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</si>
  <si>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</si>
  <si>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</si>
  <si>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</si>
  <si>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</si>
  <si>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</si>
  <si>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</si>
  <si>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</si>
  <si>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</si>
  <si>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</si>
  <si>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</si>
  <si>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</si>
  <si>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</si>
  <si>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</si>
  <si>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</si>
  <si>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</si>
  <si>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</si>
  <si>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</si>
  <si>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</si>
  <si>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</si>
  <si>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</si>
  <si>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</si>
  <si>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</si>
  <si>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</si>
  <si>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</si>
  <si>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</si>
  <si>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</si>
  <si>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</si>
  <si>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</si>
  <si>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</si>
  <si>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</si>
  <si>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</si>
  <si>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</si>
  <si>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</si>
  <si>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</si>
  <si>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</si>
  <si>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</si>
  <si>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</si>
  <si>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</si>
  <si>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</si>
  <si>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</si>
  <si>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</si>
  <si>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</si>
  <si>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</si>
  <si>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</si>
  <si>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</si>
  <si>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</si>
  <si>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</si>
  <si>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</si>
  <si>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</si>
  <si>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</si>
  <si>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</si>
  <si>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</si>
  <si>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</si>
  <si>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</si>
  <si>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</si>
  <si>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</si>
  <si>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</si>
  <si>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</si>
  <si>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</si>
  <si>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</si>
  <si>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</si>
  <si>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</si>
  <si>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</si>
  <si>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</si>
  <si>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</si>
  <si>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</si>
  <si>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</si>
  <si>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</si>
  <si>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</si>
  <si>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</si>
  <si>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</si>
  <si>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</si>
  <si>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</si>
  <si>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</si>
  <si>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</si>
  <si>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</si>
  <si>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</si>
  <si>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</si>
  <si>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</si>
  <si>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</si>
  <si>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</si>
  <si>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</si>
  <si>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</si>
  <si>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</si>
  <si>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</si>
  <si>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</si>
  <si>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</si>
  <si>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</si>
  <si>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</si>
  <si>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</si>
  <si>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</si>
  <si>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</si>
  <si>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</si>
  <si>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</si>
  <si>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</si>
  <si>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</si>
  <si>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</si>
  <si>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</si>
  <si>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</si>
  <si>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</si>
  <si>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</si>
  <si>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</si>
  <si>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</si>
  <si>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</si>
  <si>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</si>
  <si>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</si>
  <si>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</si>
  <si>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</si>
  <si>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</si>
  <si>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</si>
  <si>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</si>
  <si>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</si>
  <si>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</si>
  <si>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</si>
  <si>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</si>
  <si>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</si>
  <si>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</si>
  <si>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</si>
  <si>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</si>
  <si>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</si>
  <si>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</si>
  <si>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</si>
  <si>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</si>
  <si>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</si>
  <si>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</si>
  <si>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</si>
  <si>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</si>
  <si>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</si>
  <si>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</si>
  <si>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</si>
  <si>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</si>
  <si>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</si>
  <si>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</si>
  <si>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</si>
  <si>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</si>
  <si>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</si>
  <si>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</si>
  <si>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</si>
  <si>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</si>
  <si>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</si>
  <si>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</si>
  <si>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</si>
  <si>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</si>
  <si>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</si>
  <si>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</si>
  <si>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</si>
  <si>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</si>
  <si>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</si>
  <si>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</si>
  <si>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</si>
  <si>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</si>
  <si>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</si>
  <si>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</si>
  <si>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</si>
  <si>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</si>
  <si>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</si>
  <si>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</si>
  <si>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</si>
  <si>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</si>
  <si>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</si>
  <si>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</si>
  <si>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</si>
  <si>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</si>
  <si>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</si>
  <si>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</si>
  <si>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</si>
  <si>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</si>
  <si>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</si>
  <si>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</si>
  <si>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</si>
  <si>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</si>
  <si>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</si>
  <si>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</si>
  <si>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</si>
  <si>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</si>
  <si>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</si>
  <si>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</si>
  <si>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</si>
  <si>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</si>
  <si>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</si>
  <si>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</si>
  <si>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</si>
  <si>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</si>
  <si>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</si>
  <si>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</si>
  <si>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</si>
  <si>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</si>
  <si>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</si>
  <si>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</si>
  <si>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</si>
  <si>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</si>
  <si>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</si>
  <si>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</si>
  <si>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</si>
  <si>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</si>
  <si>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</si>
  <si>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</si>
  <si>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</si>
  <si>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</si>
  <si>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</si>
  <si>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</si>
  <si>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</si>
  <si>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</si>
  <si>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</si>
  <si>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</si>
  <si>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</si>
  <si>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</si>
  <si>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</si>
  <si>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</si>
  <si>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</si>
  <si>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</si>
  <si>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</si>
  <si>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</si>
  <si>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</si>
  <si>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</si>
  <si>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</si>
  <si>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</si>
  <si>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</si>
  <si>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</si>
  <si>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</si>
  <si>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</si>
  <si>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</si>
  <si>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</si>
  <si>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</si>
  <si>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</si>
  <si>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</si>
  <si>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</si>
  <si>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</si>
  <si>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</si>
  <si>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</si>
  <si>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</si>
  <si>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</si>
  <si>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</si>
  <si>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</si>
  <si>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</si>
  <si>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</si>
  <si>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</si>
  <si>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</si>
  <si>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</si>
  <si>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</si>
  <si>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</si>
  <si>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</si>
  <si>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</si>
  <si>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</si>
  <si>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</si>
  <si>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</si>
  <si>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</si>
  <si>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</si>
  <si>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</si>
  <si>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</si>
  <si>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</si>
  <si>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</si>
  <si>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</si>
  <si>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</si>
  <si>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</si>
  <si>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</si>
  <si>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</si>
  <si>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</si>
  <si>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</si>
  <si>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</si>
  <si>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</si>
  <si>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</si>
  <si>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</si>
  <si>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</si>
  <si>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</si>
  <si>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</si>
  <si>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</si>
  <si>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</si>
  <si>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</si>
  <si>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</si>
  <si>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</si>
  <si>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</si>
  <si>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</si>
  <si>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</si>
  <si>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</si>
  <si>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</si>
  <si>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</si>
  <si>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</si>
  <si>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</si>
  <si>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</si>
  <si>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</si>
  <si>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</si>
  <si>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</si>
  <si>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</si>
  <si>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</si>
  <si>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</si>
  <si>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</si>
  <si>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</si>
  <si>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</si>
  <si>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</si>
  <si>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</si>
  <si>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</si>
  <si>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</si>
  <si>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</si>
  <si>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</si>
  <si>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</si>
  <si>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</si>
  <si>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</si>
  <si>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</si>
  <si>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</si>
  <si>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</si>
  <si>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</si>
  <si>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</si>
  <si>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</si>
  <si>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</si>
  <si>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</si>
  <si>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</si>
  <si>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</si>
  <si>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</si>
  <si>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</si>
  <si>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</si>
  <si>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</si>
  <si>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</si>
  <si>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</si>
  <si>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</si>
  <si>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</si>
  <si>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</si>
  <si>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</si>
  <si>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</si>
  <si>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</si>
  <si>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</si>
  <si>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</si>
  <si>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</si>
  <si>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</si>
  <si>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</si>
  <si>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</si>
  <si>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</si>
  <si>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</si>
  <si>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</si>
  <si>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</si>
  <si>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</si>
  <si>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</si>
  <si>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</si>
  <si>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</si>
  <si>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</si>
  <si>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</si>
  <si>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</si>
  <si>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</si>
  <si>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</si>
  <si>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</si>
  <si>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</si>
  <si>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</si>
  <si>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</si>
  <si>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</si>
  <si>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</si>
  <si>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</si>
  <si>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</si>
  <si>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</si>
  <si>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</si>
  <si>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</si>
  <si>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</si>
  <si>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</si>
  <si>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</si>
  <si>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</si>
  <si>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</si>
  <si>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</si>
  <si>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</si>
  <si>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</si>
  <si>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</si>
  <si>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</si>
  <si>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</si>
  <si>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</si>
  <si>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</si>
  <si>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</si>
  <si>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</si>
  <si>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</si>
  <si>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</si>
  <si>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</si>
  <si>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</si>
  <si>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</si>
  <si>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</si>
  <si>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</si>
  <si>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</si>
  <si>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</si>
  <si>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</si>
  <si>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</si>
  <si>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</si>
  <si>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</si>
  <si>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</si>
  <si>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</si>
  <si>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</si>
  <si>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</si>
  <si>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</si>
  <si>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</si>
  <si>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</si>
  <si>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</si>
  <si>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</si>
  <si>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</si>
  <si>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</si>
  <si>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</si>
  <si>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</si>
  <si>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</si>
  <si>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</si>
  <si>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</si>
  <si>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</si>
  <si>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</si>
  <si>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</si>
  <si>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</si>
  <si>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</si>
  <si>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</si>
  <si>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</si>
  <si>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</si>
  <si>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</si>
  <si>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</si>
  <si>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</si>
  <si>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</si>
  <si>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</si>
  <si>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</si>
  <si>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</si>
  <si>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</si>
  <si>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</si>
  <si>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</si>
  <si>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</si>
  <si>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</si>
  <si>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</si>
  <si>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</si>
  <si>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</si>
  <si>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</si>
  <si>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</si>
  <si>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</si>
  <si>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</si>
  <si>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</si>
  <si>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</si>
  <si>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</si>
  <si>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</si>
  <si>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</si>
  <si>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</si>
  <si>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</si>
  <si>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</si>
  <si>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</si>
  <si>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</si>
  <si>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</si>
  <si>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</si>
  <si>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</si>
  <si>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</si>
  <si>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</si>
  <si>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</si>
  <si>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</si>
  <si>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</si>
  <si>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</si>
  <si>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</si>
  <si>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</si>
  <si>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</si>
  <si>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</si>
  <si>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</si>
  <si>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</si>
  <si>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</si>
  <si>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</si>
  <si>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</si>
  <si>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</si>
  <si>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</si>
  <si>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</si>
  <si>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</si>
  <si>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</si>
  <si>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</si>
  <si>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</si>
  <si>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</si>
  <si>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</si>
  <si>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</si>
  <si>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</si>
  <si>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</si>
  <si>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</si>
  <si>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</si>
  <si>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</si>
  <si>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</si>
  <si>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</si>
  <si>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</si>
  <si>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</si>
  <si>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</si>
  <si>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</si>
  <si>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</si>
  <si>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</si>
  <si>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</si>
  <si>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</si>
  <si>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</si>
  <si>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</si>
  <si>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</si>
  <si>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</si>
  <si>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</si>
  <si>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</si>
  <si>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</si>
  <si>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</si>
  <si>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</si>
  <si>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</si>
  <si>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</si>
  <si>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</si>
  <si>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</si>
  <si>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</si>
  <si>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</si>
  <si>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</si>
  <si>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</si>
  <si>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</si>
  <si>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</si>
  <si>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</si>
  <si>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</si>
  <si>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</si>
  <si>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</si>
  <si>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</si>
  <si>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</si>
  <si>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</si>
  <si>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</si>
  <si>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</si>
  <si>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</si>
  <si>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</si>
  <si>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</si>
  <si>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</si>
  <si>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</si>
  <si>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</si>
  <si>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</si>
  <si>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</si>
  <si>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</si>
  <si>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</si>
  <si>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</si>
  <si>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</si>
  <si>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</si>
  <si>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</si>
  <si>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</si>
  <si>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</si>
  <si>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</si>
  <si>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</si>
  <si>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</si>
  <si>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</si>
  <si>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</si>
  <si>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</si>
  <si>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</si>
  <si>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</si>
  <si>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</si>
  <si>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</si>
  <si>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</si>
  <si>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</si>
  <si>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</si>
  <si>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</si>
  <si>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</si>
  <si>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</si>
  <si>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</si>
  <si>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</si>
  <si>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</si>
  <si>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</si>
  <si>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</si>
  <si>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</si>
  <si>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</si>
  <si>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</si>
  <si>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</si>
  <si>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</si>
  <si>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</si>
  <si>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</si>
  <si>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</si>
  <si>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</si>
  <si>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</si>
  <si>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</si>
  <si>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</si>
  <si>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</si>
  <si>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</si>
  <si>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</si>
  <si>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</si>
  <si>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</si>
  <si>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</si>
  <si>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</si>
  <si>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</si>
  <si>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</si>
  <si>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</si>
  <si>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</si>
  <si>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</si>
  <si>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</si>
  <si>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</si>
  <si>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</si>
  <si>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</si>
  <si>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</si>
  <si>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</si>
  <si>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</si>
  <si>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</si>
  <si>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</si>
  <si>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</si>
  <si>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</si>
  <si>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</si>
  <si>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</si>
  <si>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</si>
  <si>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</si>
  <si>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</si>
  <si>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</si>
  <si>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</si>
  <si>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</si>
  <si>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</si>
  <si>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</si>
  <si>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</si>
  <si>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</si>
  <si>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</si>
  <si>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</si>
  <si>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</si>
  <si>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</si>
  <si>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</si>
  <si>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</si>
  <si>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</si>
  <si>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</si>
  <si>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</si>
  <si>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</si>
  <si>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</si>
  <si>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</si>
  <si>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</si>
  <si>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</si>
  <si>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</si>
  <si>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</si>
  <si>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</si>
  <si>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</si>
  <si>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</si>
  <si>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</si>
  <si>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</si>
  <si>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</si>
  <si>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</si>
  <si>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</si>
  <si>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</si>
  <si>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</si>
  <si>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</si>
  <si>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</si>
  <si>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</si>
  <si>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</si>
  <si>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</si>
  <si>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</si>
  <si>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</si>
  <si>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</si>
  <si>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</si>
  <si>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</si>
  <si>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</si>
  <si>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</si>
  <si>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</si>
  <si>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</si>
  <si>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</si>
  <si>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</si>
  <si>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</si>
  <si>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</si>
  <si>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</si>
  <si>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</si>
  <si>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</si>
  <si>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</si>
  <si>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</si>
  <si>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</si>
  <si>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</si>
  <si>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</si>
  <si>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</si>
  <si>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</si>
  <si>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</si>
  <si>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</si>
  <si>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</si>
  <si>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</si>
  <si>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</si>
  <si>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</si>
  <si>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</si>
  <si>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</si>
  <si>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</si>
  <si>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</si>
  <si>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</si>
  <si>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</si>
  <si>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</si>
  <si>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</si>
  <si>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</si>
  <si>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</si>
  <si>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</si>
  <si>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</si>
  <si>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</si>
  <si>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</si>
  <si>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</si>
  <si>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</si>
  <si>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</si>
  <si>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</si>
  <si>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</si>
  <si>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</si>
  <si>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</si>
  <si>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</si>
  <si>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</si>
  <si>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</si>
  <si>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</si>
  <si>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</si>
  <si>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</si>
  <si>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</si>
  <si>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</si>
  <si>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</si>
  <si>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</si>
  <si>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</si>
  <si>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</si>
  <si>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</si>
  <si>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</si>
  <si>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</si>
  <si>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</si>
  <si>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</si>
  <si>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</si>
  <si>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</si>
  <si>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</si>
  <si>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</si>
  <si>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</si>
  <si>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</si>
  <si>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</si>
  <si>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</si>
  <si>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</si>
  <si>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</si>
  <si>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</si>
  <si>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</si>
  <si>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</si>
  <si>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</si>
  <si>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</si>
  <si>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</si>
  <si>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</si>
  <si>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</si>
  <si>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</si>
  <si>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</si>
  <si>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</si>
  <si>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</si>
  <si>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</si>
  <si>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</si>
  <si>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</si>
  <si>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</si>
  <si>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</si>
  <si>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</si>
  <si>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</si>
  <si>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</si>
  <si>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</si>
  <si>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</si>
  <si>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</si>
  <si>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</si>
  <si>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</si>
  <si>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</si>
  <si>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</si>
  <si>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</si>
  <si>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</si>
  <si>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</si>
  <si>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</si>
  <si>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</si>
  <si>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</si>
  <si>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</si>
  <si>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</si>
  <si>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</si>
  <si>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</si>
  <si>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</si>
  <si>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</si>
  <si>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</si>
  <si>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</si>
  <si>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</si>
  <si>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</si>
  <si>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</si>
  <si>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</si>
  <si>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</si>
  <si>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</si>
  <si>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</si>
  <si>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</si>
  <si>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</si>
  <si>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</si>
  <si>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</si>
  <si>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</si>
  <si>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</si>
  <si>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</si>
  <si>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</si>
  <si>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</si>
  <si>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</si>
  <si>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</si>
  <si>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</si>
  <si>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</si>
  <si>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</si>
  <si>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</si>
  <si>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</si>
  <si>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</si>
  <si>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</si>
  <si>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</si>
  <si>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</si>
  <si>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</si>
  <si>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</si>
  <si>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</si>
  <si>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</si>
  <si>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</si>
  <si>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</si>
  <si>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</si>
  <si>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</si>
  <si>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</si>
  <si>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</si>
  <si>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</si>
  <si>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</si>
  <si>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</si>
  <si>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</si>
  <si>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</si>
  <si>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</si>
  <si>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</si>
  <si>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</si>
  <si>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</si>
  <si>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</si>
  <si>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</si>
  <si>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</si>
  <si>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</si>
  <si>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</si>
  <si>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</si>
  <si>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</si>
  <si>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</si>
  <si>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</si>
  <si>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</si>
  <si>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</si>
  <si>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</si>
  <si>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</si>
  <si>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</si>
  <si>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</si>
  <si>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</si>
  <si>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</si>
  <si>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</si>
  <si>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</si>
  <si>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</si>
  <si>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</si>
  <si>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</si>
  <si>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</si>
  <si>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</si>
  <si>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</si>
  <si>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</si>
  <si>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</si>
  <si>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</si>
  <si>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</si>
  <si>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</si>
  <si>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</si>
  <si>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</si>
  <si>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</si>
  <si>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</si>
  <si>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</si>
  <si>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</si>
  <si>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</si>
  <si>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</si>
  <si>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</si>
  <si>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</si>
  <si>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</si>
  <si>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</si>
  <si>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</si>
  <si>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</si>
  <si>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</si>
  <si>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</si>
  <si>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</si>
  <si>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</si>
  <si>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</si>
  <si>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</si>
  <si>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</si>
  <si>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</si>
  <si>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</si>
  <si>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</si>
  <si>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</si>
  <si>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</si>
  <si>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</si>
  <si>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</si>
  <si>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</si>
  <si>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</si>
  <si>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</si>
  <si>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</si>
  <si>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</si>
  <si>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</si>
  <si>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</si>
  <si>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</si>
  <si>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</si>
  <si>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</si>
  <si>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</si>
  <si>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</si>
  <si>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</si>
  <si>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</si>
  <si>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</si>
  <si>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</si>
  <si>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</si>
  <si>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</si>
  <si>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</si>
  <si>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</si>
  <si>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</si>
  <si>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</si>
  <si>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</si>
  <si>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</si>
  <si>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</si>
  <si>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</si>
  <si>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</si>
  <si>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</si>
  <si>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</si>
  <si>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</si>
  <si>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</si>
  <si>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</si>
  <si>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</si>
  <si>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</si>
  <si>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</si>
  <si>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</si>
  <si>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</si>
  <si>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</si>
  <si>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</si>
  <si>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</si>
  <si>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</si>
  <si>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</si>
  <si>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</si>
  <si>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</si>
  <si>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</si>
  <si>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</si>
  <si>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</si>
  <si>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</si>
  <si>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</si>
  <si>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</si>
  <si>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</si>
  <si>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</si>
  <si>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</si>
  <si>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</si>
  <si>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</si>
  <si>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</si>
  <si>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</si>
  <si>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</si>
  <si>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</si>
  <si>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</si>
  <si>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</si>
  <si>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</si>
  <si>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</si>
  <si>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</si>
  <si>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</si>
  <si>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</si>
  <si>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</si>
  <si>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</si>
  <si>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</si>
  <si>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</si>
  <si>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</si>
  <si>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</si>
  <si>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</si>
  <si>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</si>
  <si>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</si>
  <si>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</si>
  <si>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</si>
  <si>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</si>
  <si>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</si>
  <si>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</si>
  <si>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</si>
  <si>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</si>
  <si>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</si>
  <si>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</si>
  <si>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</si>
  <si>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</si>
  <si>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</si>
  <si>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</si>
  <si>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</si>
  <si>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</si>
  <si>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</si>
  <si>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</si>
  <si>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</si>
  <si>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</si>
  <si>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</si>
  <si>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</si>
  <si>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</si>
  <si>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</si>
  <si>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</si>
  <si>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</si>
  <si>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</si>
  <si>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</si>
  <si>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</si>
  <si>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</si>
  <si>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</si>
  <si>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</si>
  <si>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</si>
  <si>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</si>
  <si>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</si>
  <si>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</si>
  <si>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</si>
  <si>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</si>
  <si>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</si>
  <si>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</si>
  <si>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</si>
  <si>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</si>
  <si>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</si>
  <si>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</si>
  <si>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</si>
  <si>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</si>
  <si>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</si>
  <si>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</si>
  <si>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</si>
  <si>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</si>
  <si>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</si>
  <si>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</si>
  <si>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</si>
  <si>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</si>
  <si>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</si>
  <si>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</si>
  <si>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</si>
  <si>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</si>
  <si>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</si>
  <si>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</si>
  <si>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</si>
  <si>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</si>
  <si>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</si>
  <si>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</si>
  <si>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</si>
  <si>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</si>
  <si>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</si>
  <si>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</si>
  <si>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</si>
  <si>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</si>
  <si>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</si>
  <si>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</si>
  <si>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</si>
  <si>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</si>
  <si>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</si>
  <si>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</si>
  <si>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</si>
  <si>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</si>
  <si>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</si>
  <si>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</si>
  <si>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</si>
  <si>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</si>
  <si>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</si>
  <si>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</si>
  <si>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</si>
  <si>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</si>
  <si>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</si>
  <si>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</si>
  <si>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</si>
  <si>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</si>
  <si>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</si>
  <si>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</si>
  <si>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</si>
  <si>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</si>
  <si>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</si>
  <si>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</si>
  <si>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</si>
  <si>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</si>
  <si>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</si>
  <si>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</si>
  <si>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</si>
  <si>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</si>
  <si>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</si>
  <si>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</si>
  <si>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</si>
  <si>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</si>
  <si>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</si>
  <si>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</si>
  <si>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</si>
  <si>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</si>
  <si>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</si>
  <si>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</si>
  <si>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</si>
  <si>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</si>
  <si>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</si>
  <si>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</si>
  <si>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</si>
  <si>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</si>
  <si>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</si>
  <si>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</si>
  <si>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</si>
  <si>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</si>
  <si>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</si>
  <si>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</si>
  <si>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</si>
  <si>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</si>
  <si>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</si>
  <si>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</si>
  <si>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</si>
  <si>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</si>
  <si>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</si>
  <si>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</si>
  <si>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</si>
  <si>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</si>
  <si>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</si>
  <si>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</si>
  <si>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</si>
  <si>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</si>
  <si>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</si>
  <si>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</si>
  <si>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</si>
  <si>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</si>
  <si>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</si>
  <si>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</si>
  <si>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</si>
  <si>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</si>
  <si>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</si>
  <si>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</si>
  <si>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</si>
  <si>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</si>
  <si>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</si>
  <si>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</si>
  <si>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</si>
  <si>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</si>
  <si>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</si>
  <si>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</si>
  <si>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</si>
  <si>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</si>
  <si>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</si>
  <si>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</si>
  <si>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</si>
  <si>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</si>
  <si>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</si>
  <si>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</si>
  <si>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</si>
  <si>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</si>
  <si>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</si>
  <si>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</si>
  <si>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</si>
  <si>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</si>
  <si>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</si>
  <si>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</si>
  <si>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</si>
  <si>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</si>
  <si>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</si>
  <si>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</si>
  <si>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</si>
  <si>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</si>
  <si>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</si>
  <si>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</si>
  <si>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</si>
  <si>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</si>
  <si>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</si>
  <si>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</si>
  <si>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</si>
  <si>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</si>
  <si>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</si>
  <si>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</si>
  <si>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</si>
  <si>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</si>
  <si>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</si>
  <si>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</si>
  <si>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</si>
  <si>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</si>
  <si>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</si>
  <si>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</si>
  <si>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</si>
  <si>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</si>
  <si>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</si>
  <si>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</si>
  <si>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</si>
  <si>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</si>
  <si>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</si>
  <si>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</si>
  <si>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</si>
  <si>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</si>
  <si>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</si>
  <si>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</si>
  <si>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</si>
  <si>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</si>
  <si>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</si>
  <si>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</si>
  <si>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</si>
  <si>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</si>
  <si>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</si>
  <si>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</si>
  <si>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</si>
  <si>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</si>
  <si>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</si>
  <si>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</si>
  <si>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</si>
  <si>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</si>
  <si>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</si>
  <si>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</si>
  <si>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</si>
  <si>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</si>
  <si>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</si>
  <si>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</si>
  <si>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</si>
  <si>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</si>
  <si>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</si>
  <si>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</si>
  <si>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</si>
  <si>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</si>
  <si>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</si>
  <si>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</si>
  <si>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</si>
  <si>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</si>
  <si>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</si>
  <si>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</si>
  <si>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</si>
  <si>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</si>
  <si>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</si>
  <si>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</si>
  <si>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</si>
  <si>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</si>
  <si>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</si>
  <si>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</si>
  <si>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</si>
  <si>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</si>
  <si>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</si>
  <si>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</si>
  <si>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</si>
  <si>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</si>
  <si>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</si>
  <si>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</si>
  <si>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</si>
  <si>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</si>
  <si>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</si>
  <si>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</si>
  <si>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</si>
  <si>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</si>
  <si>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</si>
  <si>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</si>
  <si>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</si>
  <si>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</si>
  <si>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</si>
  <si>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</si>
  <si>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</si>
  <si>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</si>
  <si>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</si>
  <si>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</si>
  <si>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</si>
  <si>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</si>
  <si>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</si>
  <si>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</si>
  <si>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</si>
  <si>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</si>
  <si>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</si>
  <si>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</si>
  <si>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</si>
  <si>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</si>
  <si>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</si>
  <si>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</si>
  <si>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</si>
  <si>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</si>
  <si>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</si>
  <si>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</si>
  <si>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</si>
  <si>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</si>
  <si>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</si>
  <si>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</si>
  <si>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</si>
  <si>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</si>
  <si>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</si>
  <si>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</si>
  <si>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</si>
  <si>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</si>
  <si>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</si>
  <si>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</si>
  <si>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</si>
  <si>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</si>
  <si>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</si>
  <si>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</si>
  <si>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</si>
  <si>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</si>
  <si>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</si>
  <si>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</si>
  <si>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</si>
  <si>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</si>
  <si>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</si>
  <si>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</si>
  <si>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</si>
  <si>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</si>
  <si>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</si>
  <si>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</si>
  <si>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</si>
  <si>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</si>
  <si>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</si>
  <si>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</si>
  <si>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</si>
  <si>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</si>
  <si>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</si>
  <si>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</si>
  <si>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</si>
  <si>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</si>
  <si>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</si>
  <si>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</si>
  <si>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</si>
  <si>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</si>
  <si>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</si>
  <si>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</si>
  <si>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</si>
  <si>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</si>
  <si>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</si>
  <si>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</si>
  <si>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</si>
  <si>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</si>
  <si>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</si>
  <si>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</si>
  <si>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</si>
  <si>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</si>
  <si>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</si>
  <si>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</si>
  <si>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</si>
  <si>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</si>
  <si>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</si>
  <si>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</si>
  <si>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</si>
  <si>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</si>
  <si>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</si>
  <si>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</si>
  <si>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</si>
  <si>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</si>
  <si>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</si>
  <si>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</si>
  <si>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</si>
  <si>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</si>
  <si>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</si>
  <si>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</si>
  <si>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</si>
  <si>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</si>
  <si>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</si>
  <si>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</si>
  <si>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</si>
  <si>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</si>
  <si>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</si>
  <si>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</si>
  <si>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</si>
  <si>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</si>
  <si>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</si>
  <si>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</si>
  <si>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</si>
  <si>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</si>
  <si>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</si>
  <si>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</si>
  <si>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</si>
  <si>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</si>
  <si>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</si>
  <si>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</si>
  <si>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</si>
  <si>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</si>
  <si>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</si>
  <si>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</si>
  <si>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</si>
  <si>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</si>
  <si>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</si>
  <si>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</si>
  <si>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</si>
  <si>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</si>
  <si>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</si>
  <si>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</si>
  <si>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</si>
  <si>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</si>
  <si>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</si>
  <si>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</si>
  <si>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</si>
  <si>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</si>
  <si>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</si>
  <si>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</si>
  <si>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</si>
  <si>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</si>
  <si>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</si>
  <si>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</si>
  <si>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</si>
  <si>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</si>
  <si>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</si>
  <si>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</si>
  <si>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</si>
  <si>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</si>
  <si>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</si>
  <si>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</si>
  <si>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</si>
  <si>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</si>
  <si>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</si>
  <si>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</si>
  <si>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</si>
  <si>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</si>
  <si>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</si>
  <si>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</si>
  <si>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</si>
  <si>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</si>
  <si>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</si>
  <si>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</si>
  <si>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</si>
  <si>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</si>
  <si>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</si>
  <si>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</si>
  <si>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</si>
  <si>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</si>
  <si>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</si>
  <si>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</si>
  <si>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</si>
  <si>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</si>
  <si>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</si>
  <si>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</si>
  <si>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</si>
  <si>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</si>
  <si>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</si>
  <si>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</si>
  <si>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</si>
  <si>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</si>
  <si>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</si>
  <si>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</si>
  <si>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</si>
  <si>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</si>
  <si>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</si>
  <si>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</si>
  <si>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</si>
  <si>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</si>
  <si>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</si>
  <si>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</si>
  <si>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</si>
  <si>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</si>
  <si>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</si>
  <si>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</si>
  <si>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</si>
  <si>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</si>
  <si>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</si>
  <si>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</si>
  <si>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</si>
  <si>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</si>
  <si>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</si>
  <si>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</si>
  <si>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</si>
  <si>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</si>
  <si>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</si>
  <si>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</si>
  <si>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</si>
  <si>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</si>
  <si>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</si>
  <si>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</si>
  <si>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</si>
  <si>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</si>
  <si>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</si>
  <si>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</si>
  <si>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</si>
  <si>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</si>
  <si>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</si>
  <si>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</si>
  <si>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</si>
  <si>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</si>
  <si>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</si>
  <si>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</si>
  <si>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</si>
  <si>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</si>
  <si>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</si>
  <si>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</si>
  <si>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</si>
  <si>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</si>
  <si>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</si>
  <si>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</si>
  <si>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</si>
  <si>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</si>
  <si>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</si>
  <si>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</si>
  <si>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</si>
  <si>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</si>
  <si>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</si>
  <si>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</si>
  <si>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</si>
  <si>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</si>
  <si>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</si>
  <si>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</si>
  <si>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</si>
  <si>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</si>
  <si>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</si>
  <si>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</si>
  <si>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</si>
  <si>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</si>
  <si>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</si>
  <si>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</si>
  <si>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</si>
  <si>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</si>
  <si>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</si>
  <si>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</si>
  <si>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</si>
  <si>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</si>
  <si>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</si>
  <si>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</si>
  <si>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</si>
  <si>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</si>
  <si>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</si>
  <si>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</si>
  <si>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</si>
  <si>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</si>
  <si>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</si>
  <si>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</si>
  <si>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</si>
  <si>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</si>
  <si>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</si>
  <si>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</si>
  <si>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</si>
  <si>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</si>
  <si>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</si>
  <si>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</si>
  <si>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</si>
  <si>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</si>
  <si>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</si>
  <si>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</si>
  <si>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</si>
  <si>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</si>
  <si>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</si>
  <si>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</si>
  <si>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</si>
  <si>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</si>
  <si>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</si>
  <si>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</si>
  <si>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</si>
  <si>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</si>
  <si>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</si>
  <si>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</si>
  <si>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</si>
  <si>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</si>
  <si>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</si>
  <si>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</si>
  <si>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</si>
  <si>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</si>
  <si>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</si>
  <si>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</si>
  <si>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</si>
  <si>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</si>
  <si>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</si>
  <si>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</si>
  <si>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</si>
  <si>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</si>
  <si>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</si>
  <si>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</si>
  <si>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</si>
  <si>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</si>
  <si>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</si>
  <si>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</si>
  <si>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</si>
  <si>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</si>
  <si>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</si>
  <si>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</si>
  <si>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</si>
  <si>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</si>
  <si>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</si>
  <si>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</si>
  <si>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</si>
  <si>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</si>
  <si>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</si>
  <si>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</si>
  <si>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</si>
  <si>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</si>
  <si>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</si>
  <si>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</si>
  <si>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</si>
  <si>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</si>
  <si>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</si>
  <si>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</si>
  <si>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</si>
  <si>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</si>
  <si>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</si>
  <si>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</si>
  <si>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</si>
  <si>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</si>
  <si>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</si>
  <si>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</si>
  <si>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</si>
  <si>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</si>
  <si>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</si>
  <si>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</si>
  <si>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</si>
  <si>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</si>
  <si>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</si>
  <si>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</si>
  <si>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</si>
  <si>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</si>
  <si>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</si>
  <si>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</si>
  <si>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</si>
  <si>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</si>
  <si>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</si>
  <si>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</si>
  <si>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</si>
  <si>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</si>
  <si>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</si>
  <si>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</si>
  <si>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</si>
  <si>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</si>
  <si>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</si>
  <si>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</si>
  <si>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</si>
  <si>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</si>
  <si>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</si>
  <si>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</si>
  <si>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</si>
  <si>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</si>
  <si>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</si>
  <si>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</si>
  <si>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</si>
  <si>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</si>
  <si>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</si>
  <si>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</si>
  <si>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</si>
  <si>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</si>
  <si>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</si>
  <si>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</si>
  <si>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</si>
  <si>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</si>
  <si>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</si>
  <si>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</si>
  <si>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</si>
  <si>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</si>
  <si>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</si>
  <si>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</si>
  <si>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</si>
  <si>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</si>
  <si>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</si>
  <si>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</si>
  <si>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</si>
  <si>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</si>
  <si>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</si>
  <si>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</si>
  <si>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</si>
  <si>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</si>
  <si>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</si>
  <si>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</si>
  <si>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</si>
  <si>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</si>
  <si>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</si>
  <si>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</si>
  <si>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</si>
  <si>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</si>
  <si>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</si>
  <si>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</si>
  <si>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</si>
  <si>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</si>
  <si>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</si>
  <si>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</si>
  <si>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</si>
  <si>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</si>
  <si>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</si>
  <si>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</si>
  <si>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</si>
  <si>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</si>
  <si>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</si>
  <si>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</si>
  <si>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</si>
  <si>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</si>
  <si>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</si>
  <si>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</si>
  <si>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</si>
  <si>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</si>
  <si>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</si>
  <si>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</si>
  <si>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</si>
  <si>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</si>
  <si>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</si>
  <si>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</si>
  <si>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</si>
  <si>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</si>
  <si>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</si>
  <si>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</si>
  <si>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</si>
  <si>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</si>
  <si>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</si>
  <si>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</si>
  <si>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</si>
  <si>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</si>
  <si>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</si>
  <si>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</si>
  <si>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</si>
  <si>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</si>
  <si>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</si>
  <si>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</si>
  <si>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</si>
  <si>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</si>
  <si>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</si>
  <si>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</si>
  <si>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</si>
  <si>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</si>
  <si>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</si>
  <si>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</si>
  <si>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</si>
  <si>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</si>
  <si>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</si>
  <si>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</si>
  <si>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</si>
  <si>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</si>
  <si>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</si>
  <si>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</si>
  <si>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</si>
  <si>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</si>
  <si>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</si>
  <si>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</si>
  <si>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</si>
  <si>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</si>
  <si>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</si>
  <si>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</si>
  <si>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</si>
  <si>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</si>
  <si>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</si>
  <si>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</si>
  <si>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</si>
  <si>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</si>
  <si>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</si>
  <si>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</si>
  <si>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</si>
  <si>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</si>
  <si>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</si>
  <si>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</si>
  <si>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</si>
  <si>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</si>
  <si>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</si>
  <si>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</si>
  <si>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</si>
  <si>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</si>
  <si>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</si>
  <si>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</si>
  <si>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</si>
  <si>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</si>
  <si>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</si>
  <si>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</si>
  <si>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</si>
  <si>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</si>
  <si>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</si>
  <si>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</si>
  <si>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</si>
  <si>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</si>
  <si>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</si>
  <si>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</si>
  <si>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</si>
  <si>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</si>
  <si>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</si>
  <si>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</si>
  <si>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</si>
  <si>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</si>
  <si>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</si>
  <si>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</si>
  <si>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</si>
  <si>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</si>
  <si>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</si>
  <si>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</si>
  <si>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</si>
  <si>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</si>
  <si>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</si>
  <si>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</si>
  <si>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</si>
  <si>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</si>
  <si>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</si>
  <si>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</si>
  <si>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</si>
  <si>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</si>
  <si>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</si>
  <si>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</si>
  <si>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</si>
  <si>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</si>
  <si>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</si>
  <si>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</si>
  <si>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</si>
  <si>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</si>
  <si>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</si>
  <si>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</si>
  <si>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</si>
  <si>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</si>
  <si>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</si>
  <si>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</si>
  <si>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</si>
  <si>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</si>
  <si>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</si>
  <si>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</si>
  <si>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</si>
  <si>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</si>
  <si>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</si>
  <si>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</si>
  <si>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</si>
  <si>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</si>
  <si>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</si>
  <si>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</si>
  <si>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</si>
  <si>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</si>
  <si>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</si>
  <si>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</si>
  <si>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</si>
  <si>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</si>
  <si>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</si>
  <si>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</si>
  <si>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</si>
  <si>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</si>
  <si>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</si>
  <si>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</si>
  <si>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</si>
  <si>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</si>
  <si>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</si>
  <si>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</si>
  <si>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</si>
  <si>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</si>
  <si>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</si>
  <si>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</si>
  <si>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</si>
  <si>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</si>
  <si>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</si>
  <si>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</si>
  <si>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</si>
  <si>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</si>
  <si>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</si>
  <si>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</si>
  <si>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</si>
  <si>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</si>
  <si>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</si>
  <si>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</si>
  <si>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</si>
  <si>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</si>
  <si>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</si>
  <si>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</si>
  <si>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</si>
  <si>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</si>
  <si>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</si>
  <si>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</si>
  <si>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</si>
  <si>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</si>
  <si>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</si>
  <si>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</si>
  <si>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</si>
  <si>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</si>
  <si>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</si>
  <si>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</si>
  <si>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</si>
  <si>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</si>
  <si>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</si>
  <si>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</si>
  <si>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</si>
  <si>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</si>
  <si>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</si>
  <si>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</si>
  <si>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</si>
  <si>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</si>
  <si>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</si>
  <si>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</si>
  <si>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</si>
  <si>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</si>
  <si>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</si>
  <si>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</si>
  <si>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</si>
  <si>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</si>
  <si>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</si>
  <si>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</si>
  <si>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</si>
  <si>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</si>
  <si>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</si>
  <si>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</si>
  <si>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</si>
  <si>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</si>
  <si>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</si>
  <si>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</si>
  <si>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</si>
  <si>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</si>
  <si>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</si>
  <si>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</si>
  <si>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</si>
  <si>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</si>
  <si>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</si>
  <si>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</si>
  <si>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</si>
  <si>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</si>
  <si>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</si>
  <si>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</si>
  <si>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</si>
  <si>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</si>
  <si>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</si>
  <si>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</si>
  <si>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</si>
  <si>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</si>
  <si>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</si>
  <si>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</si>
  <si>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</si>
  <si>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</si>
  <si>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</si>
  <si>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</si>
  <si>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</si>
  <si>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</si>
  <si>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</si>
  <si>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</si>
  <si>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</si>
  <si>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</si>
  <si>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</si>
  <si>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</si>
  <si>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</si>
  <si>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</si>
  <si>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</si>
  <si>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</si>
  <si>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</si>
  <si>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</si>
  <si>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</si>
  <si>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</si>
  <si>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</si>
  <si>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</si>
  <si>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</si>
  <si>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</si>
  <si>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</si>
  <si>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</si>
  <si>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</si>
  <si>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</si>
  <si>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</si>
  <si>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</si>
  <si>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</si>
  <si>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</si>
  <si>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</si>
  <si>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</si>
  <si>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</si>
  <si>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</si>
  <si>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</si>
  <si>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</si>
  <si>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</si>
  <si>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</si>
  <si>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</si>
  <si>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</si>
  <si>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</si>
  <si>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</si>
  <si>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</si>
  <si>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</si>
  <si>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</si>
  <si>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</si>
  <si>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</si>
  <si>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</si>
  <si>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</si>
  <si>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</si>
  <si>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</si>
  <si>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</si>
  <si>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</si>
  <si>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</si>
  <si>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</si>
  <si>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</si>
  <si>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</si>
  <si>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</si>
  <si>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</si>
  <si>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</si>
  <si>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</si>
  <si>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</si>
  <si>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</si>
  <si>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</si>
  <si>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</si>
  <si>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</si>
  <si>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</si>
  <si>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</si>
  <si>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</si>
  <si>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</si>
  <si>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</si>
  <si>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</si>
  <si>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</si>
  <si>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</si>
  <si>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</si>
  <si>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</si>
  <si>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</si>
  <si>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</si>
  <si>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</si>
  <si>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</si>
  <si>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</si>
  <si>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</si>
  <si>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</si>
  <si>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</si>
  <si>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</si>
  <si>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</si>
  <si>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</si>
  <si>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</si>
  <si>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</si>
  <si>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</si>
  <si>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</si>
  <si>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</si>
  <si>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</si>
  <si>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</si>
  <si>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</si>
  <si>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</si>
  <si>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</si>
  <si>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</si>
  <si>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</si>
  <si>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</si>
  <si>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</si>
  <si>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</si>
  <si>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</si>
  <si>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</si>
  <si>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</si>
  <si>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</si>
  <si>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</si>
  <si>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</si>
  <si>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</si>
  <si>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</si>
  <si>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</si>
  <si>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</si>
  <si>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</si>
  <si>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</si>
  <si>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</si>
  <si>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</si>
  <si>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</si>
  <si>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</si>
  <si>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</si>
  <si>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</si>
  <si>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</si>
  <si>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</si>
  <si>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</si>
  <si>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</si>
  <si>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</si>
  <si>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</si>
  <si>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</si>
  <si>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</si>
  <si>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</si>
  <si>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</si>
  <si>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</si>
  <si>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</si>
  <si>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</si>
  <si>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</si>
  <si>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</si>
  <si>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</si>
  <si>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</si>
  <si>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</si>
  <si>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</si>
  <si>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</si>
  <si>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</si>
  <si>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</si>
  <si>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</si>
  <si>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</si>
  <si>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</si>
  <si>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</si>
  <si>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</si>
  <si>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</si>
  <si>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</si>
  <si>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</si>
  <si>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</si>
  <si>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</si>
  <si>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</si>
  <si>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</si>
  <si>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</si>
  <si>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</si>
  <si>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</si>
  <si>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</si>
  <si>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</si>
  <si>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</si>
  <si>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</si>
  <si>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</si>
  <si>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</si>
  <si>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</si>
  <si>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</si>
  <si>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</si>
  <si>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</si>
  <si>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</si>
  <si>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</si>
  <si>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</si>
  <si>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</si>
  <si>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</si>
  <si>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</si>
  <si>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</si>
  <si>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</si>
  <si>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</si>
  <si>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</si>
  <si>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</si>
  <si>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</si>
  <si>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</si>
  <si>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</si>
  <si>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</si>
  <si>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</si>
  <si>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</si>
  <si>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</si>
  <si>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</si>
  <si>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</si>
  <si>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</si>
  <si>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</si>
  <si>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</si>
  <si>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</si>
  <si>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</si>
  <si>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</si>
  <si>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</si>
  <si>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</si>
  <si>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</si>
  <si>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</si>
  <si>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</si>
  <si>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</si>
  <si>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</si>
  <si>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</si>
  <si>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</si>
  <si>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</si>
  <si>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</si>
  <si>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</si>
  <si>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</si>
  <si>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</si>
  <si>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</si>
  <si>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</si>
  <si>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</si>
  <si>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</si>
  <si>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</si>
  <si>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</si>
  <si>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</si>
  <si>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</si>
  <si>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</si>
  <si>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</si>
  <si>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</si>
  <si>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</si>
  <si>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</si>
  <si>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</si>
  <si>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</si>
  <si>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</si>
  <si>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</si>
  <si>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</si>
  <si>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</si>
  <si>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</si>
  <si>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</si>
  <si>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</si>
  <si>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</si>
  <si>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</si>
  <si>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</si>
  <si>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</si>
  <si>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</si>
  <si>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</si>
  <si>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</si>
  <si>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</si>
  <si>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</si>
  <si>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</si>
  <si>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</si>
  <si>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</si>
  <si>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</si>
  <si>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</si>
  <si>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</si>
  <si>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</si>
  <si>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</si>
  <si>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</si>
  <si>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</si>
  <si>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</si>
  <si>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</si>
  <si>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</si>
  <si>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</si>
  <si>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</si>
  <si>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</si>
  <si>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</si>
  <si>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</si>
  <si>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</si>
  <si>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</si>
  <si>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</si>
  <si>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</si>
  <si>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</si>
  <si>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</si>
  <si>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</si>
  <si>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</si>
  <si>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</si>
  <si>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</si>
  <si>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</si>
  <si>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</si>
  <si>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</si>
  <si>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</si>
  <si>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</si>
  <si>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</si>
  <si>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</si>
  <si>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</si>
  <si>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</si>
  <si>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</si>
  <si>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</si>
  <si>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</si>
  <si>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</si>
  <si>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</si>
  <si>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</si>
  <si>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</si>
  <si>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</si>
  <si>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</si>
  <si>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</si>
  <si>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</si>
  <si>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</si>
  <si>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</si>
  <si>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</si>
  <si>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</si>
  <si>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</si>
  <si>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</si>
  <si>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</si>
  <si>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</si>
  <si>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</si>
  <si>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</si>
  <si>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</si>
  <si>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</si>
  <si>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</si>
  <si>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</si>
  <si>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</si>
  <si>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</si>
  <si>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</si>
  <si>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</si>
  <si>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</si>
  <si>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</si>
  <si>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</si>
  <si>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</si>
  <si>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</si>
  <si>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</si>
  <si>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</si>
  <si>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</si>
  <si>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</si>
  <si>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</si>
  <si>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</si>
  <si>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</si>
  <si>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</si>
  <si>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</si>
  <si>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</si>
  <si>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</si>
  <si>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</si>
  <si>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</si>
  <si>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</si>
  <si>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</si>
  <si>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</si>
  <si>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</si>
  <si>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</si>
  <si>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</si>
  <si>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</si>
  <si>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</si>
  <si>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</si>
  <si>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</si>
  <si>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</si>
  <si>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</si>
  <si>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</si>
  <si>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</si>
  <si>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</si>
  <si>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</si>
  <si>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</si>
  <si>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</si>
  <si>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</si>
  <si>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</si>
  <si>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</si>
  <si>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</si>
  <si>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</si>
  <si>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</si>
  <si>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</si>
  <si>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</si>
  <si>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</si>
  <si>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</si>
  <si>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</si>
  <si>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</si>
  <si>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</si>
  <si>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</si>
  <si>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</si>
  <si>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</si>
  <si>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</si>
  <si>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</si>
  <si>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</si>
  <si>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</si>
  <si>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</si>
  <si>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</si>
  <si>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</si>
  <si>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</si>
  <si>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</si>
  <si>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</si>
  <si>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</si>
  <si>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</si>
  <si>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</si>
  <si>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</si>
  <si>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</si>
  <si>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</si>
  <si>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</si>
  <si>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</si>
  <si>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</si>
  <si>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</si>
  <si>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</si>
  <si>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</si>
  <si>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</si>
  <si>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</si>
  <si>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</si>
  <si>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</si>
  <si>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</si>
  <si>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</si>
  <si>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</si>
  <si>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</si>
  <si>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</si>
  <si>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</si>
  <si>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</si>
  <si>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</si>
  <si>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</si>
  <si>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</si>
  <si>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</si>
  <si>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</si>
  <si>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</si>
  <si>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</si>
  <si>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</si>
  <si>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</si>
  <si>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</si>
  <si>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</si>
  <si>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</si>
  <si>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</si>
  <si>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</si>
  <si>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</si>
  <si>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</si>
  <si>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</si>
  <si>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</si>
  <si>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</si>
  <si>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</si>
  <si>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</si>
  <si>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</si>
  <si>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</si>
  <si>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</si>
  <si>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</si>
  <si>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</si>
  <si>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</si>
  <si>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</si>
  <si>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</si>
  <si>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</si>
  <si>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</si>
  <si>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</si>
  <si>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</si>
  <si>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</si>
  <si>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</si>
  <si>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</si>
  <si>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</si>
  <si>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</si>
  <si>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</si>
  <si>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</si>
  <si>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</si>
  <si>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</si>
  <si>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</si>
  <si>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</si>
  <si>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</si>
  <si>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</si>
  <si>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</si>
  <si>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</si>
  <si>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</si>
  <si>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</si>
  <si>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</si>
  <si>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</si>
  <si>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</si>
  <si>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</si>
  <si>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</si>
  <si>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</si>
  <si>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</si>
  <si>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</si>
  <si>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</si>
  <si>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</si>
  <si>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</si>
  <si>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</si>
  <si>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</si>
  <si>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</si>
  <si>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</si>
  <si>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</si>
  <si>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</si>
  <si>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</si>
  <si>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</si>
  <si>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</si>
  <si>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</si>
  <si>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</si>
  <si>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</si>
  <si>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</si>
  <si>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</si>
  <si>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</si>
  <si>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</si>
  <si>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</si>
  <si>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</si>
  <si>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</si>
  <si>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</si>
  <si>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</si>
  <si>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</si>
  <si>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</si>
  <si>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</si>
  <si>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</si>
  <si>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</si>
  <si>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</si>
  <si>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</si>
  <si>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</si>
  <si>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</si>
  <si>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</si>
  <si>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</si>
  <si>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</si>
  <si>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</si>
  <si>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</si>
  <si>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</si>
  <si>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</si>
  <si>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</si>
  <si>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</si>
  <si>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</si>
  <si>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</si>
  <si>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</si>
  <si>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</si>
  <si>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</si>
  <si>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</si>
  <si>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</si>
  <si>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</si>
  <si>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</si>
  <si>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</si>
  <si>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</si>
  <si>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</si>
  <si>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</si>
  <si>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</si>
  <si>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</si>
  <si>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</si>
  <si>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</si>
  <si>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</si>
  <si>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</si>
  <si>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</si>
  <si>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</si>
  <si>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</si>
  <si>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</si>
  <si>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</si>
  <si>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</si>
  <si>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</si>
  <si>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</si>
  <si>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</si>
  <si>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</si>
  <si>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</si>
  <si>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</si>
  <si>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</si>
  <si>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</si>
  <si>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</si>
  <si>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</si>
  <si>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</si>
  <si>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</si>
  <si>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</si>
  <si>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</si>
  <si>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</si>
  <si>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</si>
  <si>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</si>
  <si>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</si>
  <si>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</si>
  <si>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</si>
  <si>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</si>
  <si>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</si>
  <si>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</si>
  <si>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</si>
  <si>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</si>
  <si>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</si>
  <si>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</si>
  <si>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</si>
  <si>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</si>
  <si>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</si>
  <si>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</si>
  <si>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</si>
  <si>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</si>
  <si>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</si>
  <si>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</si>
  <si>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</si>
  <si>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</si>
  <si>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</si>
  <si>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</si>
  <si>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</si>
  <si>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</si>
  <si>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</si>
  <si>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</si>
  <si>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</si>
  <si>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</si>
  <si>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</si>
  <si>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</si>
  <si>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</si>
  <si>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</si>
  <si>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</si>
  <si>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</si>
  <si>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</si>
  <si>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</si>
  <si>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</si>
  <si>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</si>
  <si>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</si>
  <si>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</si>
  <si>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</si>
  <si>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</si>
  <si>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</si>
  <si>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</si>
  <si>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</si>
  <si>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</si>
  <si>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</si>
  <si>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</si>
  <si>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</si>
  <si>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</si>
  <si>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</si>
  <si>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</si>
  <si>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</si>
  <si>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</si>
  <si>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</si>
  <si>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</si>
  <si>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</si>
  <si>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</si>
  <si>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</si>
  <si>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</si>
  <si>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</si>
  <si>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</si>
  <si>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</si>
  <si>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</si>
  <si>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</si>
  <si>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</si>
  <si>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</si>
  <si>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</si>
  <si>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</si>
  <si>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</si>
  <si>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</si>
  <si>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</si>
  <si>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</si>
  <si>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</si>
  <si>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</si>
  <si>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</si>
  <si>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</si>
  <si>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</si>
  <si>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</si>
  <si>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</si>
  <si>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</si>
  <si>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</si>
  <si>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</si>
  <si>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</si>
  <si>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</si>
  <si>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</si>
  <si>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</si>
  <si>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</si>
  <si>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</si>
  <si>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</si>
  <si>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</si>
  <si>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</si>
  <si>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</si>
  <si>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</si>
  <si>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</si>
  <si>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</si>
  <si>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</si>
  <si>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</si>
  <si>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</si>
  <si>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</si>
  <si>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</si>
  <si>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</si>
  <si>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</si>
  <si>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</si>
  <si>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</si>
  <si>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</si>
  <si>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</si>
  <si>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</si>
  <si>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</si>
  <si>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</si>
  <si>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</si>
  <si>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</si>
  <si>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</si>
  <si>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</si>
  <si>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</si>
  <si>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</si>
  <si>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</si>
  <si>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</si>
  <si>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</si>
  <si>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</si>
  <si>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</si>
  <si>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</si>
  <si>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</si>
  <si>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</si>
  <si>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</si>
  <si>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</si>
  <si>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</si>
  <si>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</si>
  <si>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</si>
  <si>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</si>
  <si>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</si>
  <si>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</si>
  <si>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</si>
  <si>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</si>
  <si>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</si>
  <si>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</si>
  <si>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</si>
  <si>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</si>
  <si>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</si>
  <si>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</si>
  <si>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</si>
  <si>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</si>
  <si>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</si>
  <si>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</si>
  <si>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</si>
  <si>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</si>
  <si>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</si>
  <si>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</si>
  <si>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</si>
  <si>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</si>
  <si>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</si>
  <si>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</si>
  <si>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</si>
  <si>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</si>
  <si>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</si>
  <si>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</si>
  <si>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</si>
  <si>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</si>
  <si>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</si>
  <si>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</si>
  <si>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</si>
  <si>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</si>
  <si>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</si>
  <si>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</si>
  <si>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</si>
  <si>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</si>
  <si>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</si>
  <si>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</si>
  <si>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</si>
  <si>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</si>
  <si>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</si>
  <si>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</si>
  <si>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</si>
  <si>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</si>
  <si>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</si>
  <si>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</si>
  <si>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</si>
  <si>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</si>
  <si>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</si>
  <si>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</si>
  <si>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</si>
  <si>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</si>
  <si>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</si>
  <si>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</si>
  <si>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</si>
  <si>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</si>
  <si>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</si>
  <si>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</si>
  <si>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</si>
  <si>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</si>
  <si>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</si>
  <si>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</si>
  <si>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</si>
  <si>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</si>
  <si>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</si>
  <si>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</si>
  <si>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</si>
  <si>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</si>
  <si>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</si>
  <si>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</si>
  <si>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</si>
  <si>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</si>
  <si>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</si>
  <si>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</si>
  <si>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</si>
  <si>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</si>
  <si>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</si>
  <si>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</si>
  <si>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</si>
  <si>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</si>
  <si>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</si>
  <si>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</si>
  <si>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</si>
  <si>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</si>
  <si>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</si>
  <si>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</si>
  <si>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</si>
  <si>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</si>
  <si>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</si>
  <si>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</si>
  <si>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</si>
  <si>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</si>
  <si>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</si>
  <si>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</si>
  <si>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</si>
  <si>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</si>
  <si>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</si>
  <si>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</si>
  <si>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</si>
  <si>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</si>
  <si>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</si>
  <si>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</si>
  <si>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</si>
  <si>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</si>
  <si>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</si>
  <si>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</si>
  <si>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</si>
  <si>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</si>
  <si>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</si>
  <si>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</si>
  <si>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</si>
  <si>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</si>
  <si>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</si>
  <si>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</si>
  <si>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</si>
  <si>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</si>
  <si>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</si>
  <si>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</si>
  <si>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</si>
  <si>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</si>
  <si>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</si>
  <si>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</si>
  <si>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</si>
  <si>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</si>
  <si>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</si>
  <si>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</si>
  <si>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</si>
  <si>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</si>
  <si>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</si>
  <si>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</si>
  <si>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</si>
  <si>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</si>
  <si>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</si>
  <si>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</si>
  <si>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</si>
  <si>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</si>
  <si>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</si>
  <si>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</si>
  <si>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</si>
  <si>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</si>
  <si>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</si>
  <si>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</si>
  <si>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</si>
  <si>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</si>
  <si>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</si>
  <si>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</si>
  <si>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</si>
  <si>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</si>
  <si>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</si>
  <si>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</si>
  <si>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</si>
  <si>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</si>
  <si>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</si>
  <si>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</si>
  <si>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</si>
  <si>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</si>
  <si>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</si>
  <si>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</si>
  <si>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</si>
  <si>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</si>
  <si>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</si>
  <si>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</si>
  <si>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</si>
  <si>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</si>
  <si>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</si>
  <si>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</si>
  <si>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</si>
  <si>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</si>
  <si>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</si>
  <si>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</si>
  <si>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</si>
  <si>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</si>
  <si>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</si>
  <si>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</si>
  <si>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</si>
  <si>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</si>
  <si>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</si>
  <si>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</si>
  <si>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</si>
  <si>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</si>
  <si>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</si>
  <si>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</si>
  <si>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</si>
  <si>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</si>
  <si>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</si>
  <si>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</si>
  <si>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</si>
  <si>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</si>
  <si>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</si>
  <si>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</si>
  <si>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</si>
  <si>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</si>
  <si>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</si>
  <si>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</si>
  <si>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</si>
  <si>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</si>
  <si>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</si>
  <si>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</si>
  <si>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</si>
  <si>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</si>
  <si>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</si>
  <si>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</si>
  <si>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</si>
  <si>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</si>
  <si>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</si>
  <si>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</si>
  <si>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</si>
  <si>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</si>
  <si>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</si>
  <si>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</si>
  <si>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</si>
  <si>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</si>
  <si>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</si>
  <si>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</si>
  <si>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</si>
  <si>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</si>
  <si>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</si>
  <si>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</si>
  <si>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</si>
  <si>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</si>
  <si>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</si>
  <si>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</si>
  <si>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</si>
  <si>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</si>
  <si>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</si>
  <si>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</si>
  <si>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</si>
  <si>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</si>
  <si>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</si>
  <si>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</si>
  <si>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</si>
  <si>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</si>
  <si>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</si>
  <si>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</si>
  <si>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</si>
  <si>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</si>
  <si>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</si>
  <si>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</si>
  <si>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</si>
  <si>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</si>
  <si>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</si>
  <si>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</si>
  <si>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</si>
  <si>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</si>
  <si>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</si>
  <si>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</si>
  <si>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</si>
  <si>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</si>
  <si>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</si>
  <si>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</si>
  <si>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</si>
  <si>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</si>
  <si>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</si>
  <si>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</si>
  <si>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</si>
  <si>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</si>
  <si>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</si>
  <si>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</si>
  <si>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</si>
  <si>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</si>
  <si>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</si>
  <si>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</si>
  <si>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</si>
  <si>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</si>
  <si>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</si>
  <si>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</si>
  <si>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</si>
  <si>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</si>
  <si>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</si>
  <si>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</si>
  <si>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</si>
  <si>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</si>
  <si>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</si>
  <si>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</si>
  <si>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</si>
  <si>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</si>
  <si>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</si>
  <si>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</si>
  <si>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</si>
  <si>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</si>
  <si>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</si>
  <si>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</si>
  <si>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</si>
  <si>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</si>
  <si>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</si>
  <si>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</si>
  <si>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</si>
  <si>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</si>
  <si>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</si>
  <si>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</si>
  <si>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</si>
  <si>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</si>
  <si>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</si>
  <si>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</si>
  <si>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</si>
  <si>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</si>
  <si>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</si>
  <si>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</si>
  <si>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</si>
  <si>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</si>
  <si>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</si>
  <si>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</si>
  <si>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</si>
  <si>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</si>
  <si>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</si>
  <si>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</si>
  <si>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</si>
  <si>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</si>
  <si>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</si>
  <si>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</si>
  <si>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</si>
  <si>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</si>
  <si>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</si>
  <si>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</si>
  <si>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</si>
  <si>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</si>
  <si>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</si>
  <si>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</si>
  <si>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</si>
  <si>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</si>
  <si>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</si>
  <si>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</si>
  <si>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</si>
  <si>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</si>
  <si>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</si>
  <si>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</si>
  <si>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</si>
  <si>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</si>
  <si>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</si>
  <si>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</si>
  <si>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</si>
  <si>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</si>
  <si>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</si>
  <si>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</si>
  <si>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</si>
  <si>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</si>
  <si>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</si>
  <si>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</si>
  <si>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</si>
  <si>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</si>
  <si>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</si>
  <si>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</si>
  <si>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</si>
  <si>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</si>
  <si>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</si>
  <si>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</si>
  <si>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</si>
  <si>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</si>
  <si>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</si>
  <si>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</si>
  <si>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</si>
  <si>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</si>
  <si>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</si>
  <si>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</si>
  <si>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</si>
  <si>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</si>
  <si>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</si>
  <si>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</si>
  <si>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</si>
  <si>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</si>
  <si>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</si>
  <si>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</si>
  <si>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</si>
  <si>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</si>
  <si>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</si>
  <si>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</si>
  <si>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</si>
  <si>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</si>
  <si>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</si>
  <si>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</si>
  <si>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</si>
  <si>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</si>
  <si>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</si>
  <si>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</si>
  <si>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</si>
  <si>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</si>
  <si>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</si>
  <si>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</si>
  <si>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</si>
  <si>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</si>
  <si>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</si>
  <si>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</si>
  <si>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</si>
  <si>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</si>
  <si>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</si>
  <si>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</si>
  <si>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</si>
  <si>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</si>
  <si>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</si>
  <si>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</si>
  <si>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</si>
  <si>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</si>
  <si>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</si>
  <si>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</si>
  <si>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</si>
  <si>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</si>
  <si>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</si>
  <si>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</si>
  <si>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</si>
  <si>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</si>
  <si>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</si>
  <si>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</si>
  <si>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</si>
  <si>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</si>
  <si>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</si>
  <si>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</si>
  <si>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</si>
  <si>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</si>
  <si>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</si>
  <si>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</si>
  <si>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</si>
  <si>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</si>
  <si>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</si>
  <si>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</si>
  <si>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</si>
  <si>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</si>
  <si>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</si>
  <si>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</si>
  <si>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</si>
  <si>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</si>
  <si>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</si>
  <si>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</si>
  <si>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</si>
  <si>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</si>
  <si>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</si>
  <si>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</si>
  <si>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</si>
  <si>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</si>
  <si>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</si>
  <si>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</si>
  <si>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</si>
  <si>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</si>
  <si>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</si>
  <si>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</si>
  <si>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</si>
  <si>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</si>
  <si>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</si>
  <si>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</si>
  <si>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</si>
  <si>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</si>
  <si>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</si>
  <si>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</si>
  <si>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</si>
  <si>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</si>
  <si>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</si>
  <si>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</si>
  <si>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</si>
  <si>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</si>
  <si>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</si>
  <si>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</si>
  <si>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</si>
  <si>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</si>
  <si>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</si>
  <si>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</si>
  <si>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</si>
  <si>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</si>
  <si>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</si>
  <si>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</si>
  <si>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</si>
  <si>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</si>
  <si>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</si>
  <si>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</si>
  <si>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</si>
  <si>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</si>
  <si>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</si>
  <si>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</si>
  <si>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</si>
  <si>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</si>
  <si>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</si>
  <si>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</si>
  <si>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</si>
  <si>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</si>
  <si>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</si>
  <si>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</si>
  <si>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</si>
  <si>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</si>
  <si>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</si>
  <si>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</si>
  <si>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</si>
  <si>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</si>
  <si>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</si>
  <si>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</si>
  <si>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</si>
  <si>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</si>
  <si>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</si>
  <si>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</si>
  <si>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</si>
  <si>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</si>
  <si>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</si>
  <si>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</si>
  <si>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</si>
  <si>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</si>
  <si>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</si>
  <si>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</si>
  <si>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</si>
  <si>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</si>
  <si>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</si>
  <si>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</si>
  <si>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</si>
  <si>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</si>
  <si>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</si>
  <si>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</si>
  <si>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</si>
  <si>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</si>
  <si>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</si>
  <si>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</si>
  <si>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</si>
  <si>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</si>
  <si>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</si>
  <si>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</si>
  <si>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</si>
  <si>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</si>
  <si>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</si>
  <si>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</si>
  <si>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</si>
  <si>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</si>
  <si>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</si>
  <si>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</si>
  <si>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</si>
  <si>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</si>
  <si>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</si>
  <si>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</si>
  <si>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</si>
  <si>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</si>
  <si>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</si>
  <si>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</si>
  <si>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</si>
  <si>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</si>
  <si>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</si>
  <si>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</si>
  <si>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</si>
  <si>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</si>
  <si>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</si>
  <si>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</si>
  <si>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</si>
  <si>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</si>
  <si>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</si>
  <si>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</si>
  <si>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</si>
  <si>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</si>
  <si>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</si>
  <si>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</si>
  <si>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</si>
  <si>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</si>
  <si>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</si>
  <si>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</si>
  <si>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</si>
  <si>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</si>
  <si>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</si>
  <si>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</si>
  <si>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</si>
  <si>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</si>
  <si>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</si>
  <si>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</si>
  <si>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</si>
  <si>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</si>
  <si>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</si>
  <si>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</si>
  <si>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</si>
  <si>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</si>
  <si>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</si>
  <si>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</si>
  <si>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</si>
  <si>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</si>
  <si>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</si>
  <si>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</si>
  <si>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</si>
  <si>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</si>
  <si>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</si>
  <si>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</si>
  <si>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</si>
  <si>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</si>
  <si>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</si>
  <si>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</si>
  <si>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</si>
  <si>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</si>
  <si>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</si>
  <si>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</si>
  <si>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</si>
  <si>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</si>
  <si>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</si>
  <si>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</si>
  <si>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</si>
  <si>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</si>
  <si>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</si>
  <si>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</si>
  <si>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</si>
  <si>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</si>
  <si>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</si>
  <si>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</si>
  <si>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</si>
  <si>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</si>
  <si>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</si>
  <si>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</si>
  <si>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</si>
  <si>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</si>
  <si>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</si>
  <si>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</si>
  <si>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</si>
  <si>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</si>
  <si>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</si>
  <si>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</si>
  <si>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</si>
  <si>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</si>
  <si>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</si>
  <si>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</si>
  <si>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</si>
  <si>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</si>
  <si>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</si>
  <si>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</si>
  <si>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</si>
  <si>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</si>
  <si>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</si>
  <si>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</si>
  <si>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</si>
  <si>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</si>
  <si>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</si>
  <si>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</si>
  <si>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</si>
  <si>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</si>
  <si>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</si>
  <si>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</si>
  <si>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</si>
  <si>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</si>
  <si>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</si>
  <si>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</si>
  <si>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</si>
  <si>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</si>
  <si>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</si>
  <si>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</si>
  <si>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</si>
  <si>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</si>
  <si>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</si>
  <si>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</si>
  <si>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</si>
  <si>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</si>
  <si>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</si>
  <si>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</si>
  <si>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</si>
  <si>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</si>
  <si>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</si>
  <si>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</si>
  <si>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</si>
  <si>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</si>
  <si>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</si>
  <si>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</si>
  <si>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</si>
  <si>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</si>
  <si>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</si>
  <si>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</si>
  <si>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</si>
  <si>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</si>
  <si>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</si>
  <si>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</si>
  <si>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</si>
  <si>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</si>
  <si>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</si>
  <si>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</si>
  <si>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</si>
  <si>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</si>
  <si>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</si>
  <si>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</si>
  <si>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</si>
  <si>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</si>
  <si>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</si>
  <si>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</si>
  <si>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</si>
  <si>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</si>
  <si>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</si>
  <si>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</si>
  <si>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</si>
  <si>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</si>
  <si>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</si>
  <si>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</si>
  <si>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</si>
  <si>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</si>
  <si>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</si>
  <si>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</si>
  <si>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</si>
  <si>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</si>
  <si>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</si>
  <si>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</si>
  <si>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</si>
  <si>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</si>
  <si>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</si>
  <si>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</si>
  <si>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</si>
  <si>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</si>
  <si>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</si>
  <si>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</si>
  <si>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</si>
  <si>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</si>
  <si>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</si>
  <si>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</si>
  <si>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</si>
  <si>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</si>
  <si>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</si>
  <si>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</si>
  <si>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</si>
  <si>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</si>
  <si>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</si>
  <si>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</si>
  <si>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</si>
  <si>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</si>
  <si>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</si>
  <si>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</si>
  <si>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</si>
  <si>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</si>
  <si>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</si>
  <si>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</si>
  <si>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</si>
  <si>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</si>
  <si>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</si>
  <si>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</si>
  <si>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</si>
  <si>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</si>
  <si>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</si>
  <si>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</si>
  <si>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</si>
  <si>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</si>
  <si>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</si>
  <si>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</si>
  <si>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</si>
  <si>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</si>
  <si>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</si>
  <si>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</si>
  <si>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</si>
  <si>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</si>
  <si>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</si>
  <si>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</si>
  <si>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</si>
  <si>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</si>
  <si>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</si>
  <si>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</si>
  <si>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</si>
  <si>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</si>
  <si>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</si>
  <si>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</si>
  <si>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</si>
  <si>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</si>
  <si>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</si>
  <si>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</si>
  <si>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</si>
  <si>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</si>
  <si>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</si>
  <si>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</si>
  <si>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</si>
  <si>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</si>
  <si>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</si>
  <si>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</si>
  <si>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</si>
  <si>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</si>
  <si>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</si>
  <si>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</si>
  <si>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</si>
  <si>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</si>
  <si>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</si>
  <si>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</si>
  <si>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</si>
  <si>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</si>
  <si>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</si>
  <si>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</si>
  <si>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</si>
  <si>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</si>
  <si>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</si>
  <si>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</si>
  <si>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</si>
  <si>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</si>
  <si>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</si>
  <si>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</si>
  <si>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</si>
  <si>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</si>
  <si>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</si>
  <si>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</si>
  <si>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</si>
  <si>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</si>
  <si>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</si>
  <si>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</si>
  <si>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</si>
  <si>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</si>
  <si>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</si>
  <si>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</si>
  <si>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</si>
  <si>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</si>
  <si>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</si>
  <si>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</si>
  <si>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</si>
  <si>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</si>
  <si>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</si>
  <si>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</si>
  <si>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</si>
  <si>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</si>
  <si>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</si>
  <si>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</si>
  <si>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</si>
  <si>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</si>
  <si>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</si>
  <si>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</si>
  <si>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</si>
  <si>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</si>
  <si>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</si>
  <si>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</si>
  <si>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</si>
  <si>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</si>
  <si>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</si>
  <si>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</si>
  <si>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</si>
  <si>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</si>
  <si>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</si>
  <si>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</si>
  <si>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</si>
  <si>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</si>
  <si>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</si>
  <si>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</si>
  <si>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</si>
  <si>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</si>
  <si>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</si>
  <si>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</si>
  <si>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</si>
  <si>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</si>
  <si>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</si>
  <si>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</si>
  <si>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</si>
  <si>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</si>
  <si>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</si>
  <si>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</si>
  <si>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</si>
  <si>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</si>
  <si>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</si>
  <si>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</si>
  <si>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</si>
  <si>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</si>
  <si>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</si>
  <si>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</si>
  <si>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</si>
  <si>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</si>
  <si>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</si>
  <si>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</si>
  <si>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</si>
  <si>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</si>
  <si>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</si>
  <si>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</si>
  <si>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</si>
  <si>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</si>
  <si>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</si>
  <si>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</si>
  <si>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</si>
  <si>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</si>
  <si>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</si>
  <si>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</si>
  <si>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</si>
  <si>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</si>
  <si>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</si>
  <si>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</si>
  <si>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</si>
  <si>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</si>
  <si>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</si>
  <si>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</si>
  <si>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</si>
  <si>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</si>
  <si>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</si>
  <si>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</si>
  <si>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</si>
  <si>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</si>
  <si>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</si>
  <si>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</si>
  <si>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</si>
  <si>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</si>
  <si>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</si>
  <si>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</si>
  <si>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</si>
  <si>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</si>
  <si>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</si>
  <si>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</si>
  <si>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</si>
  <si>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</si>
  <si>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</si>
  <si>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</si>
  <si>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</si>
  <si>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</si>
  <si>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</si>
  <si>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</si>
  <si>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</si>
  <si>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</si>
  <si>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</si>
  <si>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</si>
  <si>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</si>
  <si>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</si>
  <si>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</si>
  <si>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</si>
  <si>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</si>
  <si>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</si>
  <si>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</si>
  <si>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</si>
  <si>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</si>
  <si>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</si>
  <si>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</si>
  <si>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</si>
  <si>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</si>
  <si>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</si>
  <si>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</si>
  <si>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</si>
  <si>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</si>
  <si>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</si>
  <si>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</si>
  <si>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</si>
  <si>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</si>
  <si>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</si>
  <si>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</si>
  <si>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</si>
  <si>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</si>
  <si>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</si>
  <si>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</si>
  <si>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</si>
  <si>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</si>
  <si>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</si>
  <si>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</si>
  <si>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</si>
  <si>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</si>
  <si>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</si>
  <si>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</si>
  <si>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</si>
  <si>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</si>
  <si>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</si>
  <si>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</si>
  <si>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</si>
  <si>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</si>
  <si>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</si>
  <si>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</si>
  <si>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</si>
  <si>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</si>
  <si>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</si>
  <si>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</si>
  <si>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</si>
  <si>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</si>
  <si>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</si>
  <si>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</si>
  <si>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</si>
  <si>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</si>
  <si>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</si>
  <si>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</si>
  <si>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</si>
  <si>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</si>
  <si>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</si>
  <si>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</si>
  <si>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</si>
  <si>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</si>
  <si>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</si>
  <si>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</si>
  <si>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</si>
  <si>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</si>
  <si>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</si>
  <si>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</si>
  <si>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</si>
  <si>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</si>
  <si>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</si>
  <si>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</si>
  <si>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</si>
  <si>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</si>
  <si>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</si>
  <si>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</si>
  <si>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</si>
  <si>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</si>
  <si>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</si>
  <si>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</si>
  <si>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</si>
  <si>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</si>
  <si>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</si>
  <si>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</si>
  <si>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</si>
  <si>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</si>
  <si>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</si>
  <si>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</si>
  <si>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</si>
  <si>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</si>
  <si>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</si>
  <si>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</si>
  <si>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</si>
  <si>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</si>
  <si>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</si>
  <si>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</si>
  <si>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</si>
  <si>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</si>
  <si>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</si>
  <si>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</si>
  <si>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</si>
  <si>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</si>
  <si>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</si>
  <si>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</si>
  <si>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</si>
  <si>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</si>
  <si>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</si>
  <si>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</si>
  <si>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</si>
  <si>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</si>
  <si>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</si>
  <si>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</si>
  <si>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</si>
  <si>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</si>
  <si>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</si>
  <si>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</si>
  <si>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</si>
  <si>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</si>
  <si>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</si>
  <si>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</si>
  <si>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</si>
  <si>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</si>
  <si>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</si>
  <si>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</si>
  <si>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</si>
  <si>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</si>
  <si>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</si>
  <si>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</si>
  <si>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</si>
  <si>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</si>
  <si>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</si>
  <si>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</si>
  <si>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</si>
  <si>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</si>
  <si>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</si>
  <si>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</si>
  <si>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</si>
  <si>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</si>
  <si>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</si>
  <si>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</si>
  <si>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</si>
  <si>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</si>
  <si>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</si>
  <si>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</si>
  <si>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</si>
  <si>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</si>
  <si>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</si>
  <si>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</si>
  <si>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</si>
  <si>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</si>
  <si>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</si>
  <si>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</si>
  <si>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</si>
  <si>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</si>
  <si>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</si>
  <si>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</si>
  <si>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</si>
  <si>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</si>
  <si>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</si>
  <si>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</si>
  <si>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</si>
  <si>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</si>
  <si>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</si>
  <si>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</si>
  <si>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</si>
  <si>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</si>
  <si>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</si>
  <si>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</si>
  <si>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</si>
  <si>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</si>
  <si>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</si>
  <si>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</si>
  <si>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</si>
  <si>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</si>
  <si>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</si>
  <si>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</si>
  <si>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</si>
  <si>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</si>
  <si>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</si>
  <si>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</si>
  <si>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</si>
  <si>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</si>
  <si>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</si>
  <si>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</si>
  <si>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</si>
  <si>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</si>
  <si>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</si>
  <si>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</si>
  <si>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</si>
  <si>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</si>
  <si>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</si>
  <si>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</si>
  <si>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</si>
  <si>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</si>
  <si>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</si>
  <si>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</si>
  <si>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</si>
  <si>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</si>
  <si>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</si>
  <si>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</si>
  <si>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</si>
  <si>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</si>
  <si>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</si>
  <si>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</si>
  <si>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</si>
  <si>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</si>
  <si>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</si>
  <si>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</si>
  <si>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</si>
  <si>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</si>
  <si>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</si>
  <si>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</si>
  <si>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</si>
  <si>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</si>
  <si>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</si>
  <si>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</si>
  <si>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</si>
  <si>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</si>
  <si>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</si>
  <si>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</si>
  <si>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</si>
  <si>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</si>
  <si>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</si>
  <si>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</si>
  <si>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</si>
  <si>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</si>
  <si>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</si>
  <si>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</si>
  <si>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</si>
  <si>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</si>
  <si>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</si>
  <si>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</si>
  <si>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</si>
  <si>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</si>
  <si>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</si>
  <si>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</si>
  <si>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</si>
  <si>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</si>
  <si>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</si>
  <si>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</si>
  <si>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</si>
  <si>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</si>
  <si>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</si>
  <si>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</si>
  <si>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</si>
  <si>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</si>
  <si>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</si>
  <si>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</si>
  <si>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</si>
  <si>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</si>
  <si>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</si>
  <si>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</si>
  <si>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</si>
  <si>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</si>
  <si>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</si>
  <si>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</si>
  <si>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</si>
  <si>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</si>
  <si>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</si>
  <si>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</si>
  <si>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</si>
  <si>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</si>
  <si>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</si>
  <si>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</si>
  <si>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</si>
  <si>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</si>
  <si>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</si>
  <si>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</si>
  <si>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</si>
  <si>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</si>
  <si>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</si>
  <si>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</si>
  <si>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</si>
  <si>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</si>
  <si>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</si>
  <si>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</si>
  <si>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</si>
  <si>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</si>
  <si>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</si>
  <si>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</si>
  <si>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</si>
  <si>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</si>
  <si>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</si>
  <si>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</si>
  <si>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</si>
  <si>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</si>
  <si>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</si>
  <si>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</si>
  <si>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</si>
  <si>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</si>
  <si>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</si>
  <si>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</si>
  <si>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</si>
  <si>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</si>
  <si>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</si>
  <si>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</si>
  <si>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</si>
  <si>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</si>
  <si>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</si>
  <si>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</si>
  <si>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</si>
  <si>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</si>
  <si>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</si>
  <si>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</si>
  <si>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</si>
  <si>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</si>
  <si>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</si>
  <si>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</si>
  <si>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</si>
  <si>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</si>
  <si>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</si>
  <si>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</si>
  <si>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</si>
  <si>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</si>
  <si>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</si>
  <si>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</si>
  <si>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</si>
  <si>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</si>
  <si>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</si>
  <si>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</si>
  <si>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</si>
  <si>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</si>
  <si>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</si>
  <si>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</si>
  <si>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</si>
  <si>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</si>
  <si>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</si>
  <si>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</si>
  <si>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</si>
  <si>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</si>
  <si>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</si>
  <si>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</si>
  <si>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</si>
  <si>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</si>
  <si>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</si>
  <si>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</si>
  <si>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</si>
  <si>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</si>
  <si>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</si>
  <si>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</si>
  <si>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</si>
  <si>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</si>
  <si>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</si>
  <si>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</si>
  <si>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</si>
  <si>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</si>
  <si>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</si>
  <si>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</si>
  <si>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</si>
  <si>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</si>
  <si>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</si>
  <si>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</si>
  <si>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</si>
  <si>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</si>
  <si>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</si>
  <si>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</si>
  <si>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</si>
  <si>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</si>
  <si>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</si>
  <si>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</si>
  <si>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</si>
  <si>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</si>
  <si>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</si>
  <si>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</si>
  <si>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</si>
  <si>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</si>
  <si>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</si>
  <si>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</si>
  <si>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</si>
  <si>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</si>
  <si>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</si>
  <si>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</si>
  <si>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</si>
  <si>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</si>
  <si>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</si>
  <si>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</si>
  <si>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</si>
  <si>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</si>
  <si>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</si>
  <si>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</si>
  <si>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</si>
  <si>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</si>
  <si>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</si>
  <si>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</si>
  <si>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</si>
  <si>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</si>
  <si>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</si>
  <si>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</si>
  <si>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</si>
  <si>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</si>
  <si>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</si>
  <si>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</si>
  <si>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</si>
  <si>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</si>
  <si>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</si>
  <si>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</si>
  <si>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</si>
  <si>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</si>
  <si>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</si>
  <si>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</si>
  <si>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</si>
  <si>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</si>
  <si>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</si>
  <si>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</si>
  <si>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</si>
  <si>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</si>
  <si>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</si>
  <si>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</si>
  <si>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</si>
  <si>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</si>
  <si>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</si>
  <si>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</si>
  <si>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</si>
  <si>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</si>
  <si>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</si>
  <si>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</si>
  <si>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</si>
  <si>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</si>
  <si>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</si>
  <si>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</si>
  <si>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</si>
  <si>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</si>
  <si>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</si>
  <si>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</si>
  <si>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</si>
  <si>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</si>
  <si>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</si>
  <si>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</si>
  <si>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</si>
  <si>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</si>
  <si>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</si>
  <si>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</si>
  <si>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</si>
  <si>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</si>
  <si>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</si>
  <si>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</si>
  <si>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</si>
  <si>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</si>
  <si>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</si>
  <si>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</si>
  <si>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</si>
  <si>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</si>
  <si>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</si>
  <si>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</si>
  <si>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</si>
  <si>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</si>
  <si>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</si>
  <si>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</si>
  <si>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</si>
  <si>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</si>
  <si>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</si>
  <si>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</si>
  <si>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</si>
  <si>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</si>
  <si>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</si>
  <si>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</si>
  <si>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</si>
  <si>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</si>
  <si>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</si>
  <si>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</si>
  <si>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</si>
  <si>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</si>
  <si>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</si>
  <si>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</si>
  <si>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</si>
  <si>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</si>
  <si>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</si>
  <si>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</si>
  <si>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</si>
  <si>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</si>
  <si>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</si>
  <si>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</si>
  <si>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</si>
  <si>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</si>
  <si>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</si>
  <si>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</si>
  <si>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</si>
  <si>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</si>
  <si>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</si>
  <si>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</si>
  <si>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</si>
  <si>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</si>
  <si>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</si>
  <si>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</si>
  <si>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</si>
  <si>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</si>
  <si>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</si>
  <si>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</si>
  <si>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</si>
  <si>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</si>
  <si>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</si>
  <si>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</si>
  <si>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</si>
  <si>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</si>
  <si>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</si>
  <si>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</si>
  <si>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</si>
  <si>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</si>
  <si>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</si>
  <si>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</si>
  <si>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</si>
  <si>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</si>
  <si>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</si>
  <si>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</si>
  <si>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</si>
  <si>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</si>
  <si>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</si>
  <si>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</si>
  <si>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</si>
  <si>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</si>
  <si>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</si>
  <si>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</si>
  <si>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</si>
  <si>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</si>
  <si>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</si>
  <si>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</si>
  <si>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</si>
  <si>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</si>
  <si>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</si>
  <si>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</si>
  <si>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</si>
  <si>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</si>
  <si>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</si>
  <si>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</si>
  <si>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</si>
  <si>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</si>
  <si>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</si>
  <si>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</si>
  <si>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</si>
  <si>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</si>
  <si>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</si>
  <si>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</si>
  <si>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</si>
  <si>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</si>
  <si>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</si>
  <si>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</si>
  <si>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</si>
  <si>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</si>
  <si>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</si>
  <si>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</si>
  <si>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</si>
  <si>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</si>
  <si>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</si>
  <si>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</si>
  <si>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</si>
  <si>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</si>
  <si>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</si>
  <si>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</si>
  <si>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</si>
  <si>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</si>
  <si>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</si>
  <si>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</si>
  <si>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</si>
  <si>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</si>
  <si>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</si>
  <si>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</si>
  <si>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</si>
  <si>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</si>
  <si>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</si>
  <si>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</si>
  <si>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</si>
  <si>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</si>
  <si>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</si>
  <si>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</si>
  <si>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</si>
  <si>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</si>
  <si>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</si>
  <si>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</si>
  <si>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</si>
  <si>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</si>
  <si>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</si>
  <si>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</si>
  <si>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</si>
  <si>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</si>
  <si>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</si>
  <si>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</si>
  <si>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</si>
  <si>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</si>
  <si>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</si>
  <si>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</si>
  <si>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</si>
  <si>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</si>
  <si>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</si>
  <si>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</si>
  <si>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</si>
  <si>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</si>
  <si>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</si>
  <si>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</si>
  <si>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</si>
  <si>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</si>
  <si>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</si>
  <si>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</si>
  <si>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</si>
  <si>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</si>
  <si>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</si>
  <si>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</si>
  <si>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</si>
  <si>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</si>
  <si>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</si>
  <si>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</si>
  <si>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</si>
  <si>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</si>
  <si>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</si>
  <si>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</si>
  <si>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</si>
  <si>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</si>
  <si>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</si>
  <si>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</si>
  <si>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</si>
  <si>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</si>
  <si>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</si>
  <si>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</si>
  <si>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</si>
  <si>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</si>
  <si>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</si>
  <si>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</si>
  <si>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</si>
  <si>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</si>
  <si>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</si>
  <si>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</si>
  <si>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</si>
  <si>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</si>
  <si>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</si>
  <si>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</si>
  <si>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</si>
  <si>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</si>
  <si>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</si>
  <si>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</si>
  <si>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</si>
  <si>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</si>
  <si>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</si>
  <si>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</si>
  <si>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</si>
  <si>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</si>
  <si>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</si>
  <si>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</si>
  <si>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</si>
  <si>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</si>
  <si>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</si>
  <si>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</si>
  <si>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</si>
  <si>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</si>
  <si>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</si>
  <si>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</si>
  <si>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</si>
  <si>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</si>
  <si>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</si>
  <si>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</si>
  <si>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</si>
  <si>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</si>
  <si>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</si>
  <si>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</si>
  <si>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</si>
  <si>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</si>
  <si>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</si>
  <si>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</si>
  <si>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</si>
  <si>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</si>
  <si>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</si>
  <si>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</si>
  <si>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</si>
  <si>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</si>
  <si>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</si>
  <si>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</si>
  <si>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</si>
  <si>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</si>
  <si>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</si>
  <si>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</si>
  <si>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</si>
  <si>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</si>
  <si>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</si>
  <si>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</si>
  <si>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</si>
  <si>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</si>
  <si>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</si>
  <si>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</si>
  <si>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</si>
  <si>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</si>
  <si>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</si>
  <si>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</si>
  <si>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</si>
  <si>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</si>
  <si>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</si>
  <si>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</si>
  <si>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</si>
  <si>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</si>
  <si>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</si>
  <si>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</si>
  <si>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</si>
  <si>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</si>
  <si>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</si>
  <si>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</si>
  <si>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</si>
  <si>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</si>
  <si>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</si>
  <si>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</si>
  <si>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</si>
  <si>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</si>
  <si>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</si>
  <si>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</si>
  <si>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</si>
  <si>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</si>
  <si>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</si>
  <si>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</si>
  <si>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</si>
  <si>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</si>
  <si>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</si>
  <si>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</si>
  <si>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</si>
  <si>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</si>
  <si>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</si>
  <si>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</si>
  <si>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</si>
  <si>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</si>
  <si>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</si>
  <si>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</si>
  <si>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</si>
  <si>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</si>
  <si>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</si>
  <si>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</si>
  <si>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</si>
  <si>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</si>
  <si>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</si>
  <si>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</si>
  <si>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</si>
  <si>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</si>
  <si>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</si>
  <si>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</si>
  <si>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</si>
  <si>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</si>
  <si>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</si>
  <si>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</si>
  <si>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</si>
  <si>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</si>
  <si>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</si>
  <si>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</si>
  <si>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</si>
  <si>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</si>
  <si>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</si>
  <si>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</si>
  <si>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</si>
  <si>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</si>
  <si>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</si>
  <si>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</si>
  <si>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</si>
  <si>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</si>
  <si>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</si>
  <si>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</si>
  <si>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</si>
  <si>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</si>
  <si>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</si>
  <si>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</si>
  <si>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</si>
  <si>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</si>
  <si>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</si>
  <si>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</si>
  <si>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</si>
  <si>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</si>
  <si>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</si>
  <si>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</si>
  <si>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</si>
  <si>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</si>
  <si>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</si>
  <si>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</si>
  <si>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</si>
  <si>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</si>
  <si>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</si>
  <si>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</si>
  <si>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</si>
  <si>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</si>
  <si>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</si>
  <si>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</si>
  <si>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</si>
  <si>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</si>
  <si>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</si>
  <si>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</si>
  <si>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</si>
  <si>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</si>
  <si>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</si>
  <si>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</si>
  <si>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</si>
  <si>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</si>
  <si>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</si>
  <si>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</si>
  <si>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</si>
  <si>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</si>
  <si>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</si>
  <si>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</si>
  <si>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</si>
  <si>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</si>
  <si>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</si>
  <si>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</si>
  <si>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</si>
  <si>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</si>
  <si>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</si>
  <si>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</si>
  <si>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</si>
  <si>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</si>
  <si>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</si>
  <si>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</si>
  <si>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</si>
  <si>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</si>
  <si>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</si>
  <si>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</si>
  <si>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</si>
  <si>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</si>
  <si>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</si>
  <si>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</si>
  <si>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</si>
  <si>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</si>
  <si>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</si>
  <si>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</si>
  <si>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</si>
  <si>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</si>
  <si>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</si>
  <si>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</si>
  <si>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</si>
  <si>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</si>
  <si>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</si>
  <si>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</si>
  <si>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</si>
  <si>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</si>
  <si>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</si>
  <si>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</si>
  <si>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</si>
  <si>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</si>
  <si>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</si>
  <si>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</si>
  <si>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</si>
  <si>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</si>
  <si>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</si>
  <si>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</si>
  <si>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</si>
  <si>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</si>
  <si>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</si>
  <si>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</si>
  <si>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</si>
  <si>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</si>
  <si>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</si>
  <si>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</si>
  <si>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</si>
  <si>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</si>
  <si>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</si>
  <si>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</si>
  <si>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</si>
  <si>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</si>
  <si>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</si>
  <si>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</si>
  <si>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</si>
  <si>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</si>
  <si>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</si>
  <si>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</si>
  <si>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</si>
  <si>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</si>
  <si>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</si>
  <si>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</si>
  <si>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</si>
  <si>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</si>
  <si>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</si>
  <si>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</si>
  <si>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</si>
  <si>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</si>
  <si>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</si>
  <si>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</si>
  <si>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</si>
  <si>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</si>
  <si>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</si>
  <si>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</si>
  <si>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</si>
  <si>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</si>
  <si>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</si>
  <si>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</si>
  <si>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</si>
  <si>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</si>
  <si>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</si>
  <si>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</si>
  <si>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</si>
  <si>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</si>
  <si>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</si>
  <si>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</si>
  <si>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</si>
  <si>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</si>
  <si>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</si>
  <si>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</si>
  <si>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</si>
  <si>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</si>
  <si>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</si>
  <si>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</si>
  <si>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</si>
  <si>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</si>
  <si>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</si>
  <si>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</si>
  <si>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</si>
  <si>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</si>
  <si>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</si>
  <si>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</si>
  <si>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</si>
  <si>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</si>
  <si>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</si>
  <si>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</si>
  <si>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</si>
  <si>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</si>
  <si>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</si>
  <si>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</si>
  <si>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</si>
  <si>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</si>
  <si>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</si>
  <si>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</si>
  <si>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</si>
  <si>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</si>
  <si>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</si>
  <si>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</si>
  <si>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</si>
  <si>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</si>
  <si>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</si>
  <si>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</si>
  <si>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</si>
  <si>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</si>
  <si>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</si>
  <si>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</si>
  <si>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</si>
  <si>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</si>
  <si>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</si>
  <si>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</si>
  <si>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</si>
  <si>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</si>
  <si>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</si>
  <si>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</si>
  <si>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</si>
  <si>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</si>
  <si>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</si>
  <si>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</si>
  <si>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</si>
  <si>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</si>
  <si>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</si>
  <si>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</si>
  <si>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</si>
  <si>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</si>
  <si>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</si>
  <si>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</si>
  <si>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</si>
  <si>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</si>
  <si>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</si>
  <si>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</si>
  <si>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</si>
  <si>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</si>
  <si>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</si>
  <si>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</si>
  <si>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</si>
  <si>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</si>
  <si>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</si>
  <si>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</si>
  <si>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</si>
  <si>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</si>
  <si>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</si>
  <si>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</si>
  <si>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</si>
  <si>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</si>
  <si>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</si>
  <si>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</si>
  <si>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</si>
  <si>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</si>
  <si>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</si>
  <si>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</si>
  <si>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</si>
  <si>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</si>
  <si>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</si>
  <si>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</si>
  <si>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</si>
  <si>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</si>
  <si>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</si>
  <si>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</si>
  <si>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</si>
  <si>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</si>
  <si>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</si>
  <si>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</si>
  <si>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</si>
  <si>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</si>
  <si>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</si>
  <si>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</si>
  <si>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</si>
  <si>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</si>
  <si>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</si>
  <si>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</si>
  <si>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</si>
  <si>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</si>
  <si>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</si>
  <si>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</si>
  <si>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</si>
  <si>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</si>
  <si>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</si>
  <si>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</si>
  <si>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</si>
  <si>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</si>
  <si>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</si>
  <si>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</si>
  <si>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</si>
  <si>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</si>
  <si>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</si>
  <si>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</si>
  <si>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</si>
  <si>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</si>
  <si>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</si>
  <si>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</si>
  <si>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</si>
  <si>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</si>
  <si>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</si>
  <si>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</si>
  <si>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</si>
  <si>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</si>
  <si>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</si>
  <si>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</si>
  <si>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</si>
  <si>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</si>
  <si>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</si>
  <si>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</si>
  <si>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</si>
  <si>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</si>
  <si>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</si>
  <si>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</si>
  <si>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</si>
  <si>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</si>
  <si>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</si>
  <si>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</si>
  <si>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</si>
  <si>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</si>
  <si>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</si>
  <si>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</si>
  <si>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</si>
  <si>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</si>
  <si>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</si>
  <si>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</si>
  <si>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</si>
  <si>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</si>
  <si>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</si>
  <si>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</si>
  <si>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</si>
  <si>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</si>
  <si>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</si>
  <si>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</si>
  <si>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</si>
  <si>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</si>
  <si>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</si>
  <si>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</si>
  <si>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</si>
  <si>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</si>
  <si>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</si>
  <si>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</si>
  <si>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</si>
  <si>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</si>
  <si>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</si>
  <si>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</si>
  <si>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</si>
  <si>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</si>
  <si>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</si>
  <si>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</si>
  <si>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</si>
  <si>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</si>
  <si>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</si>
  <si>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</si>
  <si>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</si>
  <si>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</si>
  <si>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</si>
  <si>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</si>
  <si>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</si>
  <si>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</si>
  <si>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</si>
  <si>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</si>
  <si>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</si>
  <si>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</si>
  <si>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</si>
  <si>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</si>
  <si>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</si>
  <si>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</si>
  <si>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</si>
  <si>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</si>
  <si>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</si>
  <si>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</si>
  <si>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</si>
  <si>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</si>
  <si>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</si>
  <si>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</si>
  <si>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</si>
  <si>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</si>
  <si>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</si>
  <si>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</si>
  <si>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</si>
  <si>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</si>
  <si>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</si>
  <si>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</si>
  <si>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</si>
  <si>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</si>
  <si>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</si>
  <si>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</si>
  <si>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</si>
  <si>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</si>
  <si>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</si>
  <si>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</si>
  <si>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</si>
  <si>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</si>
  <si>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</si>
  <si>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</si>
  <si>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</si>
  <si>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</si>
  <si>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</si>
  <si>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</si>
  <si>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</si>
  <si>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</si>
  <si>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</si>
  <si>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</si>
  <si>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</si>
  <si>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</si>
  <si>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</si>
  <si>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</si>
  <si>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</si>
  <si>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</si>
  <si>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</si>
  <si>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</si>
  <si>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</si>
  <si>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</si>
  <si>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</si>
  <si>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</si>
  <si>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</si>
  <si>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</si>
  <si>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</si>
  <si>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</si>
  <si>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</si>
  <si>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</si>
  <si>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</si>
  <si>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</si>
  <si>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</si>
  <si>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</si>
  <si>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</si>
  <si>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</si>
  <si>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</si>
  <si>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</si>
  <si>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</si>
  <si>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</si>
  <si>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</si>
  <si>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</si>
  <si>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</si>
  <si>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</si>
  <si>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</si>
  <si>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</si>
  <si>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</si>
  <si>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</si>
  <si>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</si>
  <si>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</si>
  <si>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</si>
  <si>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</si>
  <si>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</si>
  <si>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</si>
  <si>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</si>
  <si>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</si>
  <si>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</si>
  <si>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</si>
  <si>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</si>
  <si>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</si>
  <si>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</si>
  <si>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</si>
  <si>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</si>
  <si>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</si>
  <si>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</si>
  <si>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</si>
  <si>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</si>
  <si>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</si>
  <si>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</si>
  <si>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</si>
  <si>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</si>
  <si>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</si>
  <si>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</si>
  <si>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</si>
  <si>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</si>
  <si>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</si>
  <si>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</si>
  <si>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</si>
  <si>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</si>
  <si>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</si>
  <si>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</si>
  <si>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</si>
  <si>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</si>
  <si>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</si>
  <si>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</si>
  <si>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</si>
  <si>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</si>
  <si>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</si>
  <si>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</si>
  <si>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</si>
  <si>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</si>
  <si>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</si>
  <si>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</si>
  <si>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</si>
  <si>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</si>
  <si>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</si>
  <si>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</si>
  <si>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</si>
  <si>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</si>
  <si>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</si>
  <si>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</si>
  <si>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</si>
  <si>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</si>
  <si>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</si>
  <si>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</si>
  <si>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</si>
  <si>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</si>
  <si>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</si>
  <si>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</si>
  <si>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</si>
  <si>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</si>
  <si>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</si>
  <si>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</si>
  <si>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</si>
  <si>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</si>
  <si>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</si>
  <si>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</si>
  <si>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</si>
  <si>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</si>
  <si>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</si>
  <si>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</si>
  <si>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</si>
  <si>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</si>
  <si>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</si>
  <si>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</si>
  <si>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</si>
  <si>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</si>
  <si>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</si>
  <si>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</si>
  <si>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</si>
  <si>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</si>
  <si>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</si>
  <si>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</si>
  <si>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</si>
  <si>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</si>
  <si>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</si>
  <si>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</si>
  <si>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</si>
  <si>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</si>
  <si>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</si>
  <si>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</si>
  <si>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</si>
  <si>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</si>
  <si>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</si>
  <si>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</si>
  <si>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</si>
  <si>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</si>
  <si>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</si>
  <si>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</si>
  <si>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</si>
  <si>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</si>
  <si>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</si>
  <si>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</si>
  <si>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</si>
  <si>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</si>
  <si>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</si>
  <si>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</si>
  <si>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</si>
  <si>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</si>
  <si>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</si>
  <si>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</si>
  <si>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</si>
  <si>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</si>
  <si>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</si>
  <si>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</si>
  <si>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</si>
  <si>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</si>
  <si>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</si>
  <si>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</si>
  <si>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</si>
  <si>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</si>
  <si>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</si>
  <si>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</si>
  <si>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</si>
  <si>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</si>
  <si>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</si>
  <si>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</si>
  <si>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</si>
  <si>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</si>
  <si>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</si>
  <si>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</si>
  <si>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</si>
  <si>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</si>
  <si>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</si>
  <si>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</si>
  <si>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</si>
  <si>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</si>
  <si>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</si>
  <si>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</si>
  <si>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</si>
  <si>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</si>
  <si>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</si>
  <si>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</si>
  <si>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</si>
  <si>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</si>
  <si>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</si>
  <si>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</si>
  <si>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</si>
  <si>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</si>
  <si>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</si>
  <si>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</si>
  <si>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</si>
  <si>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</si>
  <si>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</si>
  <si>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</si>
  <si>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</si>
  <si>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</si>
  <si>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</si>
  <si>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</si>
  <si>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</si>
  <si>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</si>
  <si>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</si>
  <si>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</si>
  <si>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</si>
  <si>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</si>
  <si>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</si>
  <si>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</si>
  <si>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</si>
  <si>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</si>
  <si>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</si>
  <si>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</si>
  <si>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</si>
  <si>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</si>
  <si>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</si>
  <si>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</si>
  <si>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</si>
  <si>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</si>
  <si>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</si>
  <si>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</si>
  <si>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</si>
  <si>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</si>
  <si>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</si>
  <si>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</si>
  <si>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</si>
  <si>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</si>
  <si>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</si>
  <si>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</si>
  <si>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</si>
  <si>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</si>
  <si>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</si>
  <si>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</si>
  <si>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</si>
  <si>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</si>
  <si>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</si>
  <si>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</si>
  <si>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</si>
  <si>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</si>
  <si>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</si>
  <si>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</si>
  <si>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</si>
  <si>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</si>
  <si>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</si>
  <si>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</si>
  <si>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</si>
  <si>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</si>
  <si>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</si>
  <si>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</si>
  <si>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</si>
  <si>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</si>
  <si>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</si>
  <si>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</si>
  <si>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</si>
  <si>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</si>
  <si>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</si>
  <si>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</si>
  <si>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</si>
  <si>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</si>
  <si>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</si>
  <si>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</si>
  <si>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</si>
  <si>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</si>
  <si>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</si>
  <si>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</si>
  <si>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</si>
  <si>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</si>
  <si>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</si>
  <si>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</si>
  <si>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</si>
  <si>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</si>
  <si>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</si>
  <si>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</si>
  <si>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</si>
  <si>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</si>
  <si>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</si>
  <si>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</si>
  <si>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</si>
  <si>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</si>
  <si>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</si>
  <si>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</si>
  <si>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</si>
  <si>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</si>
  <si>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</si>
  <si>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</si>
  <si>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</si>
  <si>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</si>
  <si>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</si>
  <si>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</si>
  <si>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</si>
  <si>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</si>
  <si>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</si>
  <si>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</si>
  <si>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</si>
  <si>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</si>
  <si>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</si>
  <si>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</si>
  <si>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</si>
  <si>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</si>
  <si>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</si>
  <si>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</si>
  <si>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</si>
  <si>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</si>
  <si>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</si>
  <si>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</si>
  <si>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</si>
  <si>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</si>
  <si>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</si>
  <si>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</si>
  <si>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</si>
  <si>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</si>
  <si>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</si>
  <si>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</si>
  <si>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</si>
  <si>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</si>
  <si>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</si>
  <si>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</si>
  <si>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</si>
  <si>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</si>
  <si>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</si>
  <si>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</si>
  <si>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</si>
  <si>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</si>
  <si>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</si>
  <si>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</si>
  <si>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</si>
  <si>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</si>
  <si>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</si>
  <si>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</si>
  <si>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</si>
  <si>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</si>
  <si>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</si>
  <si>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</si>
  <si>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</si>
  <si>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</si>
  <si>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</si>
  <si>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</si>
  <si>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</si>
  <si>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</si>
  <si>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</si>
  <si>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</si>
  <si>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</si>
  <si>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</si>
  <si>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</si>
  <si>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</si>
  <si>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</si>
  <si>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</si>
  <si>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</si>
  <si>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</si>
  <si>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</si>
  <si>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</si>
  <si>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</si>
  <si>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</si>
  <si>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</si>
  <si>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</si>
  <si>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</si>
  <si>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</si>
  <si>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</si>
  <si>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</si>
  <si>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</si>
  <si>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</si>
  <si>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</si>
  <si>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</si>
  <si>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</si>
  <si>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</si>
  <si>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</si>
  <si>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</si>
  <si>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</si>
  <si>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</si>
  <si>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</si>
  <si>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</si>
  <si>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</si>
  <si>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</si>
  <si>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</si>
  <si>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</si>
  <si>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</si>
  <si>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</si>
  <si>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</si>
  <si>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</si>
  <si>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</si>
  <si>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</si>
  <si>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</si>
  <si>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</si>
  <si>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</si>
  <si>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</si>
  <si>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</si>
  <si>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</si>
  <si>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</si>
  <si>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</si>
  <si>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</si>
  <si>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</si>
  <si>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</si>
  <si>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</si>
  <si>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</si>
  <si>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</si>
  <si>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</si>
  <si>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</si>
  <si>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</si>
  <si>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</si>
  <si>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</si>
  <si>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</si>
  <si>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</si>
  <si>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</si>
  <si>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</si>
  <si>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</si>
  <si>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</si>
  <si>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</si>
  <si>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</si>
  <si>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</si>
  <si>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</si>
  <si>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</si>
  <si>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</si>
  <si>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</si>
  <si>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</si>
  <si>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</si>
  <si>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</si>
  <si>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</si>
  <si>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</si>
  <si>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</si>
  <si>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</si>
  <si>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</si>
  <si>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</si>
  <si>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</si>
  <si>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</si>
  <si>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</si>
  <si>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</si>
  <si>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</si>
  <si>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</si>
  <si>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</si>
  <si>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</si>
  <si>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</si>
  <si>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</si>
  <si>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</si>
  <si>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</si>
  <si>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</si>
  <si>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</si>
  <si>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</si>
  <si>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</si>
  <si>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</si>
  <si>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</si>
  <si>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</si>
  <si>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</si>
  <si>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</si>
  <si>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</si>
  <si>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</si>
  <si>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</si>
  <si>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</si>
  <si>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</si>
  <si>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</si>
  <si>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</si>
  <si>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</si>
  <si>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</si>
  <si>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</si>
  <si>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</si>
  <si>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</si>
  <si>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</si>
  <si>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</si>
  <si>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</si>
  <si>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</si>
  <si>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</si>
  <si>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</si>
  <si>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</si>
  <si>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</si>
  <si>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</si>
  <si>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</si>
  <si>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</si>
  <si>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</si>
  <si>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</si>
  <si>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</si>
  <si>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</si>
  <si>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</si>
  <si>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</si>
  <si>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</si>
  <si>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</si>
  <si>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</si>
  <si>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</si>
  <si>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</si>
  <si>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</si>
  <si>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</si>
  <si>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</si>
  <si>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</si>
  <si>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</si>
  <si>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</si>
  <si>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</si>
  <si>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</si>
  <si>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</si>
  <si>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</si>
  <si>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</si>
  <si>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</si>
  <si>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</si>
  <si>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</si>
  <si>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</si>
  <si>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</si>
  <si>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</si>
  <si>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</si>
  <si>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</si>
  <si>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</si>
  <si>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</si>
  <si>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</si>
  <si>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</si>
  <si>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</si>
  <si>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</si>
  <si>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</si>
  <si>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</si>
  <si>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</si>
  <si>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</si>
  <si>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</si>
  <si>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</si>
  <si>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</si>
  <si>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</si>
  <si>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</si>
  <si>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</si>
  <si>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</si>
  <si>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</si>
  <si>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</si>
  <si>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</si>
  <si>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</si>
  <si>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</si>
  <si>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</si>
  <si>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</si>
  <si>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</si>
  <si>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</si>
  <si>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</si>
  <si>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</si>
  <si>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</si>
  <si>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</si>
  <si>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</si>
  <si>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</si>
  <si>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</si>
  <si>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</si>
  <si>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</si>
  <si>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</si>
  <si>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</si>
  <si>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</si>
  <si>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</si>
  <si>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</si>
  <si>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</si>
  <si>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</si>
  <si>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</si>
  <si>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</si>
  <si>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</si>
  <si>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</si>
  <si>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</si>
  <si>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</si>
  <si>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</si>
  <si>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</si>
  <si>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</si>
  <si>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</si>
  <si>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</si>
  <si>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</si>
  <si>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</si>
  <si>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</si>
  <si>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</si>
  <si>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</si>
  <si>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</si>
  <si>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</si>
  <si>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</si>
  <si>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</si>
  <si>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</si>
  <si>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</si>
  <si>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</si>
  <si>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</si>
  <si>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</si>
  <si>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</si>
  <si>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</si>
  <si>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</si>
  <si>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</si>
  <si>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</si>
  <si>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</si>
  <si>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</si>
  <si>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</si>
  <si>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</si>
  <si>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</si>
  <si>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</si>
  <si>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</si>
  <si>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</si>
  <si>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</si>
  <si>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</si>
  <si>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</si>
  <si>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</si>
  <si>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</si>
  <si>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</si>
  <si>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</si>
  <si>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</si>
  <si>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</si>
  <si>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</si>
  <si>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</si>
  <si>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</si>
  <si>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</si>
  <si>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</si>
  <si>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</si>
  <si>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</si>
  <si>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</si>
  <si>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</si>
  <si>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</si>
  <si>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</si>
  <si>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</si>
  <si>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</si>
  <si>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</si>
  <si>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</si>
  <si>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</si>
  <si>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</si>
  <si>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</si>
  <si>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</si>
  <si>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</si>
  <si>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</si>
  <si>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</si>
  <si>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</si>
  <si>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</si>
  <si>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</si>
  <si>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</si>
  <si>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</si>
  <si>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</si>
  <si>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</si>
  <si>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</si>
  <si>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</si>
  <si>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</si>
  <si>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</si>
  <si>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</si>
  <si>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</si>
  <si>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</si>
  <si>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</si>
  <si>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</si>
  <si>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</si>
  <si>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</si>
  <si>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</si>
  <si>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</si>
  <si>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</si>
  <si>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</si>
  <si>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</si>
  <si>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</si>
  <si>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</si>
  <si>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</si>
  <si>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</si>
  <si>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</si>
  <si>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</si>
  <si>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</si>
  <si>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</si>
  <si>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</si>
  <si>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</si>
  <si>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</si>
  <si>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</si>
  <si>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</si>
  <si>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</si>
  <si>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</si>
  <si>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</si>
  <si>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</si>
  <si>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</si>
  <si>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</si>
  <si>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</si>
  <si>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</si>
  <si>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</si>
  <si>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</si>
  <si>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</si>
  <si>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</si>
  <si>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</si>
  <si>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</si>
  <si>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</si>
  <si>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</si>
  <si>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</si>
  <si>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</si>
  <si>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</si>
  <si>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</si>
  <si>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</si>
  <si>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</si>
  <si>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</si>
  <si>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</si>
  <si>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</si>
  <si>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</si>
  <si>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</si>
  <si>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</si>
  <si>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</si>
  <si>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</si>
  <si>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</si>
  <si>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</si>
  <si>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</si>
  <si>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</si>
  <si>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</si>
  <si>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</si>
  <si>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</si>
  <si>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</si>
  <si>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</si>
  <si>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</si>
  <si>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</si>
  <si>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</si>
  <si>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</si>
  <si>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</si>
  <si>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</si>
  <si>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</si>
  <si>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</si>
  <si>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</si>
  <si>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</si>
  <si>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</si>
  <si>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</si>
  <si>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</si>
  <si>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</si>
  <si>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</si>
  <si>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</si>
  <si>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</si>
  <si>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</si>
  <si>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</si>
  <si>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</si>
  <si>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</si>
  <si>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</si>
  <si>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</si>
  <si>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</si>
  <si>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</si>
  <si>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</si>
  <si>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</si>
  <si>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</si>
  <si>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</si>
  <si>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</si>
  <si>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</si>
  <si>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</si>
  <si>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</si>
  <si>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</si>
  <si>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</si>
  <si>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</si>
  <si>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</si>
  <si>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</si>
  <si>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</si>
  <si>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</si>
  <si>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</si>
  <si>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</si>
  <si>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</si>
  <si>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</si>
  <si>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</si>
  <si>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</si>
  <si>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</si>
  <si>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</si>
  <si>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</si>
  <si>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</si>
  <si>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</si>
  <si>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</si>
  <si>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</si>
  <si>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</si>
  <si>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</si>
  <si>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</si>
  <si>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</si>
  <si>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</si>
  <si>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</si>
  <si>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</si>
  <si>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</si>
  <si>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</si>
  <si>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</si>
  <si>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</si>
  <si>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</si>
  <si>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</si>
  <si>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</si>
  <si>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</si>
  <si>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</si>
  <si>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</si>
  <si>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</si>
  <si>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</si>
  <si>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</si>
  <si>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</si>
  <si>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</si>
  <si>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</si>
  <si>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</si>
  <si>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</si>
  <si>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</si>
  <si>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</si>
  <si>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</si>
  <si>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</si>
  <si>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</si>
  <si>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</si>
  <si>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</si>
  <si>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</si>
  <si>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</si>
  <si>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</si>
  <si>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</si>
  <si>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</si>
  <si>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</si>
  <si>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</si>
  <si>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</si>
  <si>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</si>
  <si>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</si>
  <si>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</si>
  <si>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</si>
  <si>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</si>
  <si>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</si>
  <si>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</si>
  <si>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</si>
  <si>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</si>
  <si>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</si>
  <si>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</si>
  <si>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</si>
  <si>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</si>
  <si>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</si>
  <si>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</si>
  <si>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</si>
  <si>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</si>
  <si>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</si>
  <si>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</si>
  <si>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</si>
  <si>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</si>
  <si>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</si>
  <si>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</si>
  <si>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</si>
  <si>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</si>
  <si>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</si>
  <si>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</si>
  <si>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</si>
  <si>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</si>
  <si>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</si>
  <si>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</si>
  <si>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</si>
  <si>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</si>
  <si>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</si>
  <si>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</si>
  <si>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</si>
  <si>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</si>
  <si>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</si>
  <si>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</si>
  <si>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</si>
  <si>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</si>
  <si>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</si>
  <si>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</si>
  <si>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</si>
  <si>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</si>
  <si>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</si>
  <si>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</si>
  <si>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</si>
  <si>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</si>
  <si>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</si>
  <si>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</si>
  <si>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</si>
  <si>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</si>
  <si>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</si>
  <si>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</si>
  <si>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</si>
  <si>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</si>
  <si>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</si>
  <si>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</si>
  <si>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</si>
  <si>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</si>
  <si>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</si>
  <si>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</si>
  <si>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</si>
  <si>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</si>
  <si>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</si>
  <si>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</si>
  <si>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</si>
  <si>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</si>
  <si>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</si>
  <si>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</si>
  <si>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</si>
  <si>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</si>
  <si>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</si>
  <si>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</si>
  <si>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</si>
  <si>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</si>
  <si>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</si>
  <si>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</si>
  <si>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</si>
  <si>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</si>
  <si>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</si>
  <si>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</si>
  <si>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</si>
  <si>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</si>
  <si>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</si>
  <si>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</si>
  <si>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</si>
  <si>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</si>
  <si>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</si>
  <si>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</si>
  <si>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</si>
  <si>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</si>
  <si>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</si>
  <si>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</si>
  <si>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</si>
  <si>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</si>
  <si>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</si>
  <si>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</si>
  <si>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</si>
  <si>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</si>
  <si>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</si>
  <si>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</si>
  <si>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</si>
  <si>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</si>
  <si>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</si>
  <si>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</si>
  <si>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</si>
  <si>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</si>
  <si>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</si>
  <si>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</si>
  <si>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</si>
  <si>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</si>
  <si>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</si>
  <si>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</si>
  <si>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</si>
  <si>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</si>
  <si>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</si>
  <si>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</si>
  <si>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</si>
  <si>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</si>
  <si>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</si>
  <si>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</si>
  <si>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</si>
  <si>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</si>
  <si>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</si>
  <si>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</si>
  <si>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</si>
  <si>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</si>
  <si>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</si>
  <si>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</si>
  <si>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</si>
  <si>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</si>
  <si>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</si>
  <si>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</si>
  <si>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</si>
  <si>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</si>
  <si>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</si>
  <si>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</si>
  <si>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</si>
  <si>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</si>
  <si>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</si>
  <si>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</si>
  <si>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</si>
  <si>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</si>
  <si>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</si>
  <si>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</si>
  <si>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</si>
  <si>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</si>
  <si>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</si>
  <si>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</si>
  <si>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</si>
  <si>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</si>
  <si>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</si>
  <si>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</si>
  <si>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</si>
  <si>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</si>
  <si>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</si>
  <si>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</si>
  <si>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</si>
  <si>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</si>
  <si>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</si>
  <si>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</si>
  <si>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</si>
  <si>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</si>
  <si>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</si>
  <si>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</si>
  <si>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</si>
  <si>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</si>
  <si>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</si>
  <si>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</si>
  <si>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</si>
  <si>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</si>
  <si>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</si>
  <si>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</si>
  <si>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</si>
  <si>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</si>
  <si>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</si>
  <si>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</si>
  <si>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</si>
  <si>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</si>
  <si>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</si>
  <si>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</si>
  <si>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</si>
  <si>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</si>
  <si>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</si>
  <si>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</si>
  <si>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</si>
  <si>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</si>
  <si>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</si>
  <si>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</si>
  <si>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</si>
  <si>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</si>
  <si>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</si>
  <si>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</si>
  <si>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</si>
  <si>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</si>
  <si>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</si>
  <si>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</si>
  <si>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</si>
  <si>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</si>
  <si>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</si>
  <si>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</si>
  <si>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</si>
  <si>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</si>
  <si>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</si>
  <si>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</si>
  <si>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</si>
  <si>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</si>
  <si>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</si>
  <si>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</si>
  <si>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</si>
  <si>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</si>
  <si>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</si>
  <si>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</si>
  <si>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</si>
  <si>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</si>
  <si>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</si>
  <si>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</si>
  <si>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</si>
  <si>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</si>
  <si>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</si>
  <si>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</si>
  <si>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</si>
  <si>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</si>
  <si>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</si>
  <si>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</si>
  <si>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</si>
  <si>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</si>
  <si>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</si>
  <si>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</si>
  <si>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</si>
  <si>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</si>
  <si>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</si>
  <si>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</si>
  <si>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</si>
  <si>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</si>
  <si>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</si>
  <si>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</si>
  <si>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</si>
  <si>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</si>
  <si>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</si>
  <si>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</si>
  <si>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</si>
  <si>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</si>
  <si>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</si>
  <si>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</si>
  <si>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</si>
  <si>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</si>
  <si>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</si>
  <si>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</si>
  <si>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</si>
  <si>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</si>
  <si>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</si>
  <si>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</si>
  <si>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</si>
  <si>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</si>
  <si>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</si>
  <si>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</si>
  <si>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</si>
  <si>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</si>
  <si>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</si>
  <si>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</si>
  <si>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</si>
  <si>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</si>
  <si>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</si>
  <si>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</si>
  <si>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</si>
  <si>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</si>
  <si>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</si>
  <si>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</si>
  <si>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</si>
  <si>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</si>
  <si>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</si>
  <si>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</si>
  <si>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</si>
  <si>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</si>
  <si>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</si>
  <si>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</si>
  <si>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</si>
  <si>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</si>
  <si>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</si>
  <si>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</si>
  <si>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</si>
  <si>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</si>
  <si>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</si>
  <si>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</si>
  <si>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</si>
  <si>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</si>
  <si>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</si>
  <si>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</si>
  <si>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</si>
  <si>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</si>
  <si>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</si>
  <si>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</si>
  <si>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</si>
  <si>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</si>
  <si>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</si>
  <si>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</si>
  <si>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</si>
  <si>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</si>
  <si>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</si>
  <si>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</si>
  <si>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</si>
  <si>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</si>
  <si>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</si>
  <si>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</si>
  <si>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</si>
  <si>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</si>
  <si>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</si>
  <si>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</si>
  <si>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</si>
  <si>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</si>
  <si>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</si>
  <si>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</si>
  <si>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</si>
  <si>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</si>
  <si>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</si>
  <si>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</si>
  <si>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</si>
  <si>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</si>
  <si>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</si>
  <si>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</si>
  <si>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</si>
  <si>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</si>
  <si>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</si>
  <si>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</si>
  <si>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</si>
  <si>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</si>
  <si>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</si>
  <si>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</si>
  <si>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</si>
  <si>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</si>
  <si>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</si>
  <si>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</si>
  <si>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</si>
  <si>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</si>
  <si>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</si>
  <si>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</si>
  <si>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</si>
  <si>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</si>
  <si>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</si>
  <si>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</si>
  <si>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</si>
  <si>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</si>
  <si>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</si>
  <si>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</si>
  <si>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</si>
  <si>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</si>
  <si>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</si>
  <si>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</si>
  <si>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</si>
  <si>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</si>
  <si>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</si>
  <si>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</si>
  <si>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</si>
  <si>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</si>
  <si>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</si>
  <si>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</si>
  <si>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</si>
  <si>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</si>
  <si>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</si>
  <si>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</si>
  <si>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</si>
  <si>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</si>
  <si>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</si>
  <si>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</si>
  <si>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</si>
  <si>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</si>
  <si>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</si>
  <si>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</si>
  <si>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</si>
  <si>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</si>
  <si>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</si>
  <si>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</si>
  <si>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</si>
  <si>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</si>
  <si>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</si>
  <si>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</si>
  <si>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</si>
  <si>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</si>
  <si>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</si>
  <si>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</si>
  <si>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</si>
  <si>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</si>
  <si>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</si>
  <si>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</si>
  <si>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</si>
  <si>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</si>
  <si>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</si>
  <si>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</si>
  <si>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</si>
  <si>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</si>
  <si>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</si>
  <si>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</si>
  <si>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</si>
  <si>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</si>
  <si>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</si>
  <si>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</si>
  <si>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</si>
  <si>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</si>
  <si>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</si>
  <si>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</si>
  <si>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</si>
  <si>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</si>
  <si>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</si>
  <si>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</si>
  <si>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</si>
  <si>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</si>
  <si>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</si>
  <si>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</si>
  <si>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</si>
  <si>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</si>
  <si>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</si>
  <si>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</si>
  <si>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</si>
  <si>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</si>
  <si>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</si>
  <si>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</si>
  <si>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</si>
  <si>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</si>
  <si>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</si>
  <si>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</si>
  <si>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</si>
  <si>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</si>
  <si>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</si>
  <si>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</si>
  <si>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</si>
  <si>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</si>
  <si>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</si>
  <si>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</si>
  <si>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</si>
  <si>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</si>
  <si>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</si>
  <si>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</si>
  <si>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</si>
  <si>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</si>
  <si>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</si>
  <si>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</si>
  <si>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</si>
  <si>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</si>
  <si>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</si>
  <si>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</si>
  <si>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</si>
  <si>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</si>
  <si>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</si>
  <si>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</si>
  <si>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</si>
  <si>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</si>
  <si>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</si>
  <si>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</si>
  <si>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</si>
  <si>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</si>
  <si>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</si>
  <si>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</si>
  <si>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</si>
  <si>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</si>
  <si>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</si>
  <si>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</si>
  <si>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</si>
  <si>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</si>
  <si>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</si>
  <si>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</si>
  <si>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</si>
  <si>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</si>
  <si>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</si>
  <si>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</si>
  <si>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</si>
  <si>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</si>
  <si>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</si>
  <si>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</si>
  <si>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</si>
  <si>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</si>
  <si>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</si>
  <si>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</si>
  <si>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</si>
  <si>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</si>
  <si>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</si>
  <si>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</si>
  <si>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</si>
  <si>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</si>
  <si>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</si>
  <si>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</si>
  <si>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</si>
  <si>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</si>
  <si>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</si>
  <si>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</si>
  <si>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</si>
  <si>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</si>
  <si>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</si>
  <si>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</si>
  <si>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</si>
  <si>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</si>
  <si>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</si>
  <si>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</si>
  <si>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</si>
  <si>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</si>
  <si>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</si>
  <si>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</si>
  <si>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</si>
  <si>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</si>
  <si>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</si>
  <si>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</si>
  <si>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</si>
  <si>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</si>
  <si>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</si>
  <si>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</si>
  <si>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</si>
  <si>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</si>
  <si>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</si>
  <si>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</si>
  <si>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</si>
  <si>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</si>
  <si>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</si>
  <si>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</si>
  <si>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</si>
  <si>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</si>
  <si>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</si>
  <si>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</si>
  <si>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</si>
  <si>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</si>
  <si>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</si>
  <si>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</si>
  <si>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</si>
  <si>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</si>
  <si>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</si>
  <si>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</si>
  <si>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</si>
  <si>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</si>
  <si>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</si>
  <si>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</si>
  <si>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</si>
  <si>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</si>
  <si>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</si>
  <si>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</si>
  <si>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</si>
  <si>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</si>
  <si>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</si>
  <si>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</si>
  <si>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</si>
  <si>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</si>
  <si>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</si>
  <si>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</si>
  <si>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</si>
  <si>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</si>
  <si>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</si>
  <si>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</si>
  <si>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</si>
  <si>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</si>
  <si>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</si>
  <si>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</si>
  <si>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</si>
  <si>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</si>
  <si>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</si>
  <si>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</si>
  <si>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</si>
  <si>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</si>
  <si>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</si>
  <si>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</si>
  <si>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</si>
  <si>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</si>
  <si>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</si>
  <si>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</si>
  <si>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</si>
  <si>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</si>
  <si>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</si>
  <si>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</si>
  <si>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</si>
  <si>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</si>
  <si>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</si>
  <si>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</si>
  <si>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</si>
  <si>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</si>
  <si>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</si>
  <si>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</si>
  <si>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</si>
  <si>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</si>
  <si>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</si>
  <si>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</si>
  <si>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</si>
  <si>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</si>
  <si>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</si>
  <si>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</si>
  <si>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</si>
  <si>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</si>
  <si>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</si>
  <si>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</si>
  <si>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</si>
  <si>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</si>
  <si>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</si>
  <si>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</si>
  <si>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</si>
  <si>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</si>
  <si>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</si>
  <si>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</si>
  <si>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</si>
  <si>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</si>
  <si>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</si>
  <si>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</si>
  <si>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</si>
  <si>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</si>
  <si>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</si>
  <si>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</si>
  <si>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</si>
  <si>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</si>
  <si>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</si>
  <si>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</si>
  <si>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</si>
  <si>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</si>
  <si>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</si>
  <si>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</si>
  <si>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</si>
  <si>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</si>
  <si>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</si>
  <si>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</si>
  <si>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</si>
  <si>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</si>
  <si>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</si>
  <si>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</si>
  <si>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</si>
  <si>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</si>
  <si>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</si>
  <si>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</si>
  <si>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</si>
  <si>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</si>
  <si>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</si>
  <si>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</si>
  <si>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</si>
  <si>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</si>
  <si>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</si>
  <si>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</si>
  <si>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</si>
  <si>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</si>
  <si>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</si>
  <si>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</si>
  <si>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</si>
  <si>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</si>
  <si>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</si>
  <si>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</si>
  <si>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</si>
  <si>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</si>
  <si>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</si>
  <si>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</si>
  <si>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</si>
  <si>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</si>
  <si>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</si>
  <si>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</si>
  <si>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</si>
  <si>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</si>
  <si>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</si>
  <si>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</si>
  <si>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</si>
  <si>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</si>
  <si>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</si>
  <si>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</si>
  <si>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</si>
  <si>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</si>
  <si>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</si>
  <si>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</si>
  <si>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</si>
  <si>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</si>
  <si>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</si>
  <si>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</si>
  <si>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</si>
  <si>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</si>
  <si>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</si>
  <si>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</si>
  <si>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</si>
  <si>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</si>
  <si>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</si>
  <si>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</si>
  <si>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</si>
  <si>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</si>
  <si>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</si>
  <si>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</si>
  <si>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</si>
  <si>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</si>
  <si>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</si>
  <si>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</si>
  <si>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</si>
  <si>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</si>
  <si>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</si>
  <si>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</si>
  <si>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</si>
  <si>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</si>
  <si>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</si>
  <si>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</si>
  <si>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</si>
  <si>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</si>
  <si>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</si>
  <si>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</si>
  <si>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</si>
  <si>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</si>
  <si>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</si>
  <si>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</si>
  <si>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</si>
  <si>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</si>
  <si>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</si>
  <si>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</si>
  <si>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</si>
  <si>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</si>
  <si>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</si>
  <si>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</si>
  <si>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</si>
  <si>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</si>
  <si>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</si>
  <si>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</si>
  <si>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</si>
  <si>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</si>
  <si>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</si>
  <si>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</si>
  <si>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</si>
  <si>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</si>
  <si>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</si>
  <si>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</si>
  <si>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</si>
  <si>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</si>
  <si>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</si>
  <si>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</si>
  <si>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</si>
  <si>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</si>
  <si>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</si>
  <si>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</si>
  <si>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</si>
  <si>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</si>
  <si>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</si>
  <si>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</si>
  <si>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</si>
  <si>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</si>
  <si>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</si>
  <si>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</si>
  <si>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</si>
  <si>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</si>
  <si>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</si>
  <si>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</si>
  <si>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</si>
  <si>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</si>
  <si>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</si>
  <si>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</si>
  <si>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</si>
  <si>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</si>
  <si>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</si>
  <si>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</si>
  <si>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</si>
  <si>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</si>
  <si>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</si>
  <si>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</si>
  <si>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</si>
  <si>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</si>
  <si>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</si>
  <si>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</si>
  <si>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</si>
  <si>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</si>
  <si>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</si>
  <si>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</si>
  <si>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</si>
  <si>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</si>
  <si>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</si>
  <si>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</si>
  <si>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</si>
  <si>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</si>
  <si>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</si>
  <si>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</si>
  <si>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</si>
  <si>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</si>
  <si>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</si>
  <si>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</si>
  <si>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</si>
  <si>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</si>
  <si>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</si>
  <si>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</si>
  <si>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</si>
  <si>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</si>
  <si>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</si>
  <si>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</si>
  <si>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</si>
  <si>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</si>
  <si>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</si>
  <si>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</si>
  <si>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</si>
  <si>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</si>
  <si>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</si>
  <si>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</si>
  <si>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</si>
  <si>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</si>
  <si>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</si>
  <si>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</si>
  <si>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</si>
  <si>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</si>
  <si>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</si>
  <si>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</si>
  <si>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</si>
  <si>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</si>
  <si>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</si>
  <si>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</si>
  <si>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</si>
  <si>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</si>
  <si>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</si>
  <si>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</si>
  <si>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</si>
  <si>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</si>
  <si>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</si>
  <si>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</si>
  <si>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</si>
  <si>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</si>
  <si>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</si>
  <si>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</si>
  <si>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</si>
  <si>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</si>
  <si>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</si>
  <si>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</si>
  <si>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</si>
  <si>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</si>
  <si>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</si>
  <si>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</si>
  <si>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</si>
  <si>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</si>
  <si>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</si>
  <si>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</si>
  <si>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</si>
  <si>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</si>
  <si>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</si>
  <si>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</si>
  <si>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</si>
  <si>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</si>
  <si>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</si>
  <si>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</si>
  <si>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</si>
  <si>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</si>
  <si>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</si>
  <si>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</si>
  <si>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</si>
  <si>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</si>
  <si>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</si>
  <si>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</si>
  <si>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</si>
  <si>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</si>
  <si>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</si>
  <si>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</si>
  <si>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</si>
  <si>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</si>
  <si>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</si>
  <si>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</si>
  <si>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</si>
  <si>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</si>
  <si>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</si>
  <si>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</si>
  <si>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</si>
  <si>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</si>
  <si>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</si>
  <si>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</si>
  <si>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</si>
  <si>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</si>
  <si>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</si>
  <si>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</si>
  <si>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</si>
  <si>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</si>
  <si>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</si>
  <si>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</si>
  <si>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</si>
  <si>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</si>
  <si>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</si>
  <si>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</si>
  <si>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</si>
  <si>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</si>
  <si>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</si>
  <si>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</si>
  <si>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</si>
  <si>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</si>
  <si>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</si>
  <si>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</si>
  <si>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</si>
  <si>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</si>
  <si>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</si>
  <si>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</si>
  <si>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</si>
  <si>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</si>
  <si>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</si>
  <si>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</si>
  <si>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</si>
  <si>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</si>
  <si>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</si>
  <si>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</si>
  <si>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</si>
  <si>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</si>
  <si>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</si>
  <si>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</si>
  <si>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</si>
  <si>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</si>
  <si>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</si>
  <si>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</si>
  <si>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</si>
  <si>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</si>
  <si>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</si>
  <si>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</si>
  <si>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</si>
  <si>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</si>
  <si>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</si>
  <si>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</si>
  <si>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</si>
  <si>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</si>
  <si>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</si>
  <si>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</si>
  <si>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</si>
  <si>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</si>
  <si>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</si>
  <si>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</si>
  <si>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</si>
  <si>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</si>
  <si>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</si>
  <si>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</si>
  <si>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</si>
  <si>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</si>
  <si>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</si>
  <si>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</si>
  <si>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</si>
  <si>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</si>
  <si>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</si>
  <si>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</si>
  <si>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</si>
  <si>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</si>
  <si>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</si>
  <si>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</si>
  <si>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</si>
  <si>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</si>
  <si>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</si>
  <si>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</si>
  <si>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</si>
  <si>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</si>
  <si>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</si>
  <si>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</si>
  <si>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</si>
  <si>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</si>
  <si>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</si>
  <si>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</si>
  <si>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</si>
  <si>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</si>
  <si>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</si>
  <si>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</si>
  <si>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</si>
  <si>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</si>
  <si>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</si>
  <si>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</si>
  <si>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</si>
  <si>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</si>
  <si>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</si>
  <si>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</si>
  <si>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</si>
  <si>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</si>
  <si>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</si>
  <si>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</si>
  <si>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</si>
  <si>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</si>
  <si>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</si>
  <si>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</si>
  <si>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</si>
  <si>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</si>
  <si>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</si>
  <si>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</si>
  <si>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</si>
  <si>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</si>
  <si>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</si>
  <si>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</si>
  <si>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</si>
  <si>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</si>
  <si>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</si>
  <si>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</si>
  <si>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</si>
  <si>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</si>
  <si>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</si>
  <si>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</si>
  <si>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</si>
  <si>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</si>
  <si>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</si>
  <si>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</si>
  <si>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</si>
  <si>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</si>
  <si>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</si>
  <si>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</si>
  <si>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</si>
  <si>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</si>
  <si>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</si>
  <si>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</si>
  <si>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</si>
  <si>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</si>
  <si>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</si>
  <si>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</si>
  <si>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</si>
  <si>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</si>
  <si>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</si>
  <si>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</si>
  <si>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</si>
  <si>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</si>
  <si>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</si>
  <si>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</si>
  <si>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</si>
  <si>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</si>
  <si>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</si>
  <si>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</si>
  <si>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</si>
  <si>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</si>
  <si>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</si>
  <si>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</si>
  <si>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</si>
  <si>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</si>
  <si>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</si>
  <si>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</si>
  <si>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</si>
  <si>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</si>
  <si>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</si>
  <si>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</si>
  <si>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</si>
  <si>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</si>
  <si>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</si>
  <si>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</si>
  <si>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</si>
  <si>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</si>
  <si>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</si>
  <si>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</si>
  <si>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</si>
  <si>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</si>
  <si>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</si>
  <si>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</si>
  <si>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</si>
  <si>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</si>
  <si>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</si>
  <si>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</si>
  <si>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</si>
  <si>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</si>
  <si>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</si>
  <si>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</si>
  <si>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</si>
  <si>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</si>
  <si>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</si>
  <si>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</si>
  <si>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</si>
  <si>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</si>
  <si>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</si>
  <si>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</si>
  <si>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</si>
  <si>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</si>
  <si>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</si>
  <si>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</si>
  <si>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</si>
  <si>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</si>
  <si>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</si>
  <si>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</si>
  <si>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</si>
  <si>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</si>
  <si>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</si>
  <si>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</si>
  <si>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</si>
  <si>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</si>
  <si>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</si>
  <si>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</si>
  <si>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</si>
  <si>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</si>
  <si>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</si>
  <si>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</si>
  <si>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</si>
  <si>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</si>
  <si>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</si>
  <si>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</si>
  <si>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</si>
  <si>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</si>
  <si>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</si>
  <si>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</si>
  <si>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</si>
  <si>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</si>
  <si>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</si>
  <si>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</si>
  <si>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</si>
  <si>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</si>
  <si>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</si>
  <si>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</si>
  <si>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</si>
  <si>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</si>
  <si>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</si>
  <si>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</si>
  <si>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</si>
  <si>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</si>
  <si>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</si>
  <si>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</si>
  <si>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</si>
  <si>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</si>
  <si>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</si>
  <si>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</si>
  <si>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</si>
  <si>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</si>
  <si>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</si>
  <si>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</si>
  <si>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</si>
  <si>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</si>
  <si>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</si>
  <si>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</si>
  <si>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</si>
  <si>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</si>
  <si>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</si>
  <si>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</si>
  <si>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</si>
  <si>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</si>
  <si>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</si>
  <si>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</si>
  <si>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</si>
  <si>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</si>
  <si>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</si>
  <si>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</si>
  <si>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</si>
  <si>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</si>
  <si>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</si>
  <si>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</si>
  <si>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</si>
  <si>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</si>
  <si>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</si>
  <si>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</si>
  <si>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</si>
  <si>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</si>
  <si>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</si>
  <si>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</si>
  <si>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</si>
  <si>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</si>
  <si>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</si>
  <si>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</si>
  <si>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</si>
  <si>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</si>
  <si>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</si>
  <si>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</si>
  <si>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</si>
  <si>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</si>
  <si>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</si>
  <si>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</si>
  <si>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</si>
  <si>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</si>
  <si>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</si>
  <si>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</si>
  <si>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</si>
  <si>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</si>
  <si>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</si>
  <si>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</si>
  <si>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</si>
  <si>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</si>
  <si>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</si>
  <si>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</si>
  <si>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</si>
  <si>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</si>
  <si>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</si>
  <si>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</si>
  <si>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</si>
  <si>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</si>
  <si>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</si>
  <si>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</si>
  <si>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</si>
  <si>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</si>
  <si>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</si>
  <si>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</si>
  <si>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</si>
  <si>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</si>
  <si>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</si>
  <si>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</si>
  <si>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</si>
  <si>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</si>
  <si>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</si>
  <si>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</si>
  <si>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</si>
  <si>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</si>
  <si>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</si>
  <si>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</si>
  <si>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</si>
  <si>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</si>
  <si>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</si>
  <si>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</si>
  <si>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</si>
  <si>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</si>
  <si>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</si>
  <si>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</si>
  <si>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</si>
  <si>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</si>
  <si>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</si>
  <si>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</si>
  <si>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</si>
  <si>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</si>
  <si>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</si>
  <si>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</si>
  <si>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</si>
  <si>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</si>
  <si>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</si>
  <si>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</si>
  <si>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</si>
  <si>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</si>
  <si>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</si>
  <si>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</si>
  <si>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</si>
  <si>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</si>
  <si>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</si>
  <si>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</si>
  <si>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</si>
  <si>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</si>
  <si>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</si>
  <si>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</si>
  <si>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</si>
  <si>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</si>
  <si>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</si>
  <si>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</si>
  <si>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</si>
  <si>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</si>
  <si>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</si>
  <si>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</si>
  <si>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</si>
  <si>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</si>
  <si>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</si>
  <si>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</si>
  <si>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</si>
  <si>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</si>
  <si>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</si>
  <si>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</si>
  <si>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</si>
  <si>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</si>
  <si>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</si>
  <si>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</si>
  <si>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</si>
  <si>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</si>
  <si>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</si>
  <si>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</si>
  <si>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</si>
  <si>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</si>
  <si>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</si>
  <si>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</si>
  <si>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</si>
  <si>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</si>
  <si>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</si>
  <si>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</si>
  <si>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</si>
  <si>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</si>
  <si>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</si>
  <si>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</si>
  <si>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</si>
  <si>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</si>
  <si>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</si>
  <si>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</si>
  <si>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</si>
  <si>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</si>
  <si>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</si>
  <si>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</si>
  <si>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</si>
  <si>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</si>
  <si>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</si>
  <si>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</si>
  <si>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</si>
  <si>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</si>
  <si>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</si>
  <si>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</si>
  <si>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</si>
  <si>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</si>
  <si>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</si>
  <si>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</si>
  <si>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</si>
  <si>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</si>
  <si>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</si>
  <si>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</si>
  <si>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</si>
  <si>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</si>
  <si>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</si>
  <si>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</si>
  <si>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</si>
  <si>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</si>
  <si>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</si>
  <si>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</si>
  <si>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</si>
  <si>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</si>
  <si>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</si>
  <si>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</si>
  <si>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</si>
  <si>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</si>
  <si>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</si>
  <si>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</si>
  <si>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</si>
  <si>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</si>
  <si>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</si>
  <si>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</si>
  <si>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</si>
  <si>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</si>
  <si>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</si>
  <si>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</si>
  <si>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</si>
  <si>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</si>
  <si>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</si>
  <si>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</si>
  <si>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</si>
  <si>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</si>
  <si>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</si>
  <si>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</si>
  <si>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</si>
  <si>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</si>
  <si>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</si>
  <si>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</si>
  <si>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</si>
  <si>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</si>
  <si>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</si>
  <si>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</si>
  <si>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</si>
  <si>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</si>
  <si>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</si>
  <si>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</si>
  <si>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</si>
  <si>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</si>
  <si>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</si>
  <si>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</si>
  <si>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</si>
  <si>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</si>
  <si>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</si>
  <si>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</si>
  <si>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</si>
  <si>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</si>
  <si>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</si>
  <si>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</si>
  <si>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</si>
  <si>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</si>
  <si>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</si>
  <si>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</si>
  <si>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</si>
  <si>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</si>
  <si>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</si>
  <si>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</si>
  <si>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</si>
  <si>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</si>
  <si>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</si>
  <si>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</si>
  <si>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</si>
  <si>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</si>
  <si>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</si>
  <si>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</si>
  <si>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</si>
  <si>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</si>
  <si>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</si>
  <si>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</si>
  <si>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</si>
  <si>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</si>
  <si>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</si>
  <si>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</si>
  <si>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</si>
  <si>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</si>
  <si>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</si>
  <si>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</si>
  <si>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</si>
  <si>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</si>
  <si>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</si>
  <si>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</si>
  <si>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</si>
  <si>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</si>
  <si>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</si>
  <si>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</si>
  <si>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</si>
  <si>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</si>
  <si>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</si>
  <si>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</si>
  <si>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</si>
  <si>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</si>
  <si>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</si>
  <si>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</si>
  <si>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</si>
  <si>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</si>
  <si>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</si>
  <si>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</si>
  <si>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</si>
  <si>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</si>
  <si>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</si>
  <si>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</si>
  <si>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</si>
  <si>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</si>
  <si>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</si>
  <si>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</si>
  <si>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</si>
  <si>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</si>
  <si>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</si>
  <si>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</si>
  <si>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</si>
  <si>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</si>
  <si>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</si>
  <si>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</si>
  <si>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</si>
  <si>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</si>
  <si>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</si>
  <si>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</si>
  <si>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</si>
  <si>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</si>
  <si>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</si>
  <si>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</si>
  <si>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</si>
  <si>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</si>
  <si>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</si>
  <si>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</si>
  <si>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</si>
  <si>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</si>
  <si>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</si>
  <si>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</si>
  <si>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</si>
  <si>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</si>
  <si>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</si>
  <si>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</si>
  <si>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</si>
  <si>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</si>
  <si>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</si>
  <si>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</si>
  <si>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</si>
  <si>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</si>
  <si>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</si>
  <si>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</si>
  <si>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</si>
  <si>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</si>
  <si>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</si>
  <si>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</si>
  <si>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</si>
  <si>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</si>
  <si>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</si>
  <si>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</si>
  <si>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</si>
  <si>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</si>
  <si>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</si>
  <si>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</si>
  <si>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</si>
  <si>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</si>
  <si>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</si>
  <si>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</si>
  <si>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</si>
  <si>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</si>
  <si>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</si>
  <si>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</si>
  <si>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</si>
  <si>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</si>
  <si>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</si>
  <si>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</si>
  <si>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</si>
  <si>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</si>
  <si>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</si>
  <si>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</si>
  <si>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</si>
  <si>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</si>
  <si>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</si>
  <si>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</si>
  <si>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</si>
  <si>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</si>
  <si>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</si>
  <si>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</si>
  <si>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</si>
  <si>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</si>
  <si>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</si>
  <si>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</si>
  <si>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</si>
  <si>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</si>
  <si>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</si>
  <si>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</si>
  <si>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</si>
  <si>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</si>
  <si>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</si>
  <si>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</si>
  <si>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</si>
  <si>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</si>
  <si>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</si>
  <si>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</si>
  <si>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</si>
  <si>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</si>
  <si>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</si>
  <si>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</si>
  <si>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</si>
  <si>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</si>
  <si>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</si>
  <si>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</si>
  <si>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</si>
  <si>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</si>
  <si>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</si>
  <si>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</si>
  <si>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</si>
  <si>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</si>
  <si>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</si>
  <si>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</si>
  <si>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</si>
  <si>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</si>
  <si>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</si>
  <si>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</si>
  <si>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</si>
  <si>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</si>
  <si>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</si>
  <si>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</si>
  <si>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</si>
  <si>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</si>
  <si>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</si>
  <si>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</si>
  <si>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</si>
  <si>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</si>
  <si>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</si>
  <si>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</si>
  <si>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</si>
  <si>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</si>
  <si>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</si>
  <si>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</si>
  <si>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</si>
  <si>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</si>
  <si>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</si>
  <si>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</si>
  <si>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</si>
  <si>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</si>
  <si>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</si>
  <si>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</si>
  <si>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</si>
  <si>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</si>
  <si>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</si>
  <si>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</si>
  <si>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</si>
  <si>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</si>
  <si>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</si>
  <si>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</si>
  <si>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</si>
  <si>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</si>
  <si>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</si>
  <si>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</si>
  <si>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</si>
  <si>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</si>
  <si>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</si>
  <si>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</si>
  <si>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</si>
  <si>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</si>
  <si>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</si>
  <si>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</si>
  <si>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</si>
  <si>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</si>
  <si>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</si>
  <si>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</si>
  <si>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</si>
  <si>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</si>
  <si>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</si>
  <si>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</si>
  <si>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</si>
  <si>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</si>
  <si>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</si>
  <si>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</si>
  <si>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</si>
  <si>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</si>
  <si>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</si>
  <si>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</si>
  <si>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</si>
  <si>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</si>
  <si>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</si>
  <si>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</si>
  <si>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</si>
  <si>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</si>
  <si>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</si>
  <si>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</si>
  <si>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</si>
  <si>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</si>
  <si>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</si>
  <si>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</si>
  <si>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</si>
  <si>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</si>
  <si>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</si>
  <si>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</si>
  <si>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</si>
  <si>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</si>
  <si>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</si>
  <si>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</si>
  <si>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</si>
  <si>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</si>
  <si>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</si>
  <si>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</si>
  <si>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</si>
  <si>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</si>
  <si>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</si>
  <si>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</si>
  <si>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</si>
  <si>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</si>
  <si>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</si>
  <si>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</si>
  <si>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</si>
  <si>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</si>
  <si>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</si>
  <si>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</si>
  <si>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</si>
  <si>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</si>
  <si>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</si>
  <si>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</si>
  <si>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</si>
  <si>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</si>
  <si>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</si>
  <si>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</si>
  <si>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</si>
  <si>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</si>
  <si>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</si>
  <si>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</si>
  <si>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</si>
  <si>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</si>
  <si>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</si>
  <si>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</si>
  <si>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</si>
  <si>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</si>
  <si>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</si>
  <si>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</si>
  <si>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</si>
  <si>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</si>
  <si>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</si>
  <si>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</si>
  <si>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</si>
  <si>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</si>
  <si>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</si>
  <si>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</si>
  <si>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</si>
  <si>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</si>
  <si>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</si>
  <si>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</si>
  <si>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</si>
  <si>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</si>
  <si>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</si>
  <si>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</si>
  <si>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</si>
  <si>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</si>
  <si>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</si>
  <si>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</si>
  <si>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</si>
  <si>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</si>
  <si>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</si>
  <si>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</si>
  <si>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</si>
  <si>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</si>
  <si>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</si>
  <si>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</si>
  <si>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</si>
  <si>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</si>
  <si>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</si>
  <si>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</si>
  <si>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</si>
  <si>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</si>
  <si>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</si>
  <si>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</si>
  <si>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</si>
  <si>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</si>
  <si>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</si>
  <si>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</si>
  <si>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</si>
  <si>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</si>
  <si>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</si>
  <si>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</si>
  <si>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</si>
  <si>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</si>
  <si>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</si>
  <si>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</si>
  <si>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</si>
  <si>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</si>
  <si>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</si>
  <si>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</si>
  <si>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</si>
  <si>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</si>
  <si>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</si>
  <si>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</si>
  <si>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</si>
  <si>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</si>
  <si>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</si>
  <si>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</si>
  <si>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</si>
  <si>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</si>
  <si>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</si>
  <si>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</si>
  <si>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</si>
  <si>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</si>
  <si>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</si>
  <si>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</si>
  <si>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</si>
  <si>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</si>
  <si>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</si>
  <si>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</si>
  <si>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</si>
  <si>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</si>
  <si>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</si>
  <si>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</si>
  <si>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</si>
  <si>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</si>
  <si>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</si>
  <si>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</si>
  <si>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</si>
  <si>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</si>
  <si>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</si>
  <si>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</si>
  <si>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</si>
  <si>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</si>
  <si>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</si>
  <si>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</si>
  <si>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</si>
  <si>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</si>
  <si>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</si>
  <si>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</si>
  <si>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</si>
  <si>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</si>
  <si>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</si>
  <si>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</si>
  <si>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</si>
  <si>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</si>
  <si>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</si>
  <si>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</si>
  <si>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</si>
  <si>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</si>
  <si>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</si>
  <si>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</si>
  <si>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</si>
  <si>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</si>
  <si>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</si>
  <si>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</si>
  <si>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</si>
  <si>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</si>
  <si>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</si>
  <si>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</si>
  <si>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</si>
  <si>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</si>
  <si>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</si>
  <si>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</si>
  <si>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</si>
  <si>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</si>
  <si>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</si>
  <si>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</si>
  <si>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</si>
  <si>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</si>
  <si>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</si>
  <si>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</si>
  <si>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</si>
  <si>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</si>
  <si>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</si>
  <si>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</si>
  <si>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</si>
  <si>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</si>
  <si>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</si>
  <si>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</si>
  <si>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</si>
  <si>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</si>
  <si>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</si>
  <si>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</si>
  <si>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</si>
  <si>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</si>
  <si>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</si>
  <si>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</si>
  <si>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</si>
  <si>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</si>
  <si>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</si>
  <si>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</si>
  <si>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</si>
  <si>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</si>
  <si>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</si>
  <si>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</si>
  <si>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</si>
  <si>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</si>
  <si>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</si>
  <si>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</si>
  <si>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</si>
  <si>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</si>
  <si>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</si>
  <si>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</si>
  <si>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</si>
  <si>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</si>
  <si>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</si>
  <si>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</si>
  <si>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</si>
  <si>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</si>
  <si>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</si>
  <si>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</si>
  <si>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</si>
  <si>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</si>
  <si>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</si>
  <si>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</si>
  <si>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</si>
  <si>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</si>
  <si>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</si>
  <si>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</si>
  <si>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</si>
  <si>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</si>
  <si>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</si>
  <si>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</si>
  <si>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</si>
  <si>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</si>
  <si>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</si>
  <si>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</si>
  <si>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</si>
  <si>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</si>
  <si>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</si>
  <si>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</si>
  <si>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</si>
  <si>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</si>
  <si>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</si>
  <si>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</si>
  <si>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</si>
  <si>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</si>
  <si>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</si>
  <si>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</si>
  <si>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</si>
  <si>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</si>
  <si>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</si>
  <si>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</si>
  <si>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</si>
  <si>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</si>
  <si>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</si>
  <si>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</si>
  <si>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</si>
  <si>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</si>
  <si>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</si>
  <si>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</si>
  <si>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</si>
  <si>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</si>
  <si>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</si>
  <si>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</si>
  <si>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</si>
  <si>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</si>
  <si>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</si>
  <si>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</si>
  <si>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</si>
  <si>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</si>
  <si>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</si>
  <si>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</si>
  <si>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</si>
  <si>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</si>
  <si>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</si>
  <si>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</si>
  <si>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</si>
  <si>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</si>
  <si>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</si>
  <si>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</si>
  <si>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</si>
  <si>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</si>
  <si>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</si>
  <si>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</si>
  <si>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</si>
  <si>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</si>
  <si>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</si>
  <si>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</si>
  <si>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</si>
  <si>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</si>
  <si>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</si>
  <si>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</si>
  <si>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</si>
  <si>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</si>
  <si>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</si>
  <si>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</si>
  <si>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</si>
  <si>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</si>
  <si>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</si>
  <si>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</si>
  <si>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</si>
  <si>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</si>
  <si>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</si>
  <si>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</si>
  <si>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</si>
  <si>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</si>
  <si>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</si>
  <si>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</si>
  <si>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</si>
  <si>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</si>
  <si>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</si>
  <si>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</si>
  <si>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</si>
  <si>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</si>
  <si>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</si>
  <si>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</si>
  <si>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</si>
  <si>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</si>
  <si>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</si>
  <si>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</si>
  <si>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</si>
  <si>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</si>
  <si>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</si>
  <si>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</si>
  <si>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</si>
  <si>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</si>
  <si>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</si>
  <si>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</si>
  <si>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</si>
  <si>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</si>
  <si>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</si>
  <si>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</si>
  <si>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</si>
  <si>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</si>
  <si>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</si>
  <si>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</si>
  <si>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</si>
  <si>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</si>
  <si>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</si>
  <si>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</si>
  <si>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</si>
  <si>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</si>
  <si>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</si>
  <si>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</si>
  <si>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</si>
  <si>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</si>
  <si>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</si>
  <si>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</si>
  <si>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</si>
  <si>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</si>
  <si>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</si>
  <si>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</si>
  <si>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</si>
  <si>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</si>
  <si>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</si>
  <si>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</si>
  <si>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</si>
  <si>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</si>
  <si>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</si>
  <si>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</si>
  <si>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</si>
  <si>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</si>
  <si>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</si>
  <si>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</si>
  <si>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</si>
  <si>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</si>
  <si>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</si>
  <si>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</si>
  <si>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</si>
  <si>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</si>
  <si>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</si>
  <si>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</si>
  <si>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</si>
  <si>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</si>
  <si>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</si>
  <si>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</si>
  <si>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</si>
  <si>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</si>
  <si>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</si>
  <si>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</si>
  <si>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</si>
  <si>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</si>
  <si>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</si>
  <si>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</si>
  <si>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</si>
  <si>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</si>
  <si>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</si>
  <si>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</si>
  <si>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</si>
  <si>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</si>
  <si>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</si>
  <si>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</si>
  <si>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</si>
  <si>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</si>
  <si>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</si>
  <si>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</si>
  <si>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</si>
  <si>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</si>
  <si>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</si>
  <si>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</si>
  <si>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</si>
  <si>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</si>
  <si>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</si>
  <si>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</si>
  <si>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</si>
  <si>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</si>
  <si>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</si>
  <si>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</si>
  <si>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</si>
  <si>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</si>
  <si>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</si>
  <si>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</si>
  <si>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</si>
  <si>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</si>
  <si>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</si>
  <si>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</si>
  <si>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</si>
  <si>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</si>
  <si>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</si>
  <si>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</si>
  <si>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</si>
  <si>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</si>
  <si>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</si>
  <si>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</si>
  <si>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</si>
  <si>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</si>
  <si>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</si>
  <si>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</si>
  <si>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</si>
  <si>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</si>
  <si>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</si>
  <si>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</si>
  <si>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</si>
  <si>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</si>
  <si>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</si>
  <si>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</si>
  <si>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</si>
  <si>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</si>
  <si>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</si>
  <si>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</si>
  <si>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</si>
  <si>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</si>
  <si>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</si>
  <si>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</si>
  <si>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</si>
  <si>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</si>
  <si>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</si>
  <si>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</si>
  <si>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</si>
  <si>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</si>
  <si>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</si>
  <si>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</si>
  <si>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</si>
  <si>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</si>
  <si>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</si>
  <si>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</si>
  <si>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</si>
  <si>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</si>
  <si>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</si>
  <si>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</si>
  <si>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</si>
  <si>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</si>
  <si>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</si>
  <si>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</si>
  <si>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</si>
  <si>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</si>
  <si>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</si>
  <si>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</si>
  <si>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</si>
  <si>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</si>
  <si>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</si>
  <si>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</si>
  <si>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</si>
  <si>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</si>
  <si>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</si>
  <si>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</si>
  <si>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</si>
  <si>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</si>
  <si>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</si>
  <si>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</si>
  <si>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</si>
  <si>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</si>
  <si>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</si>
  <si>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</si>
  <si>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</si>
  <si>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</si>
  <si>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</si>
  <si>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</si>
  <si>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</si>
  <si>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</si>
  <si>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</si>
  <si>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</si>
  <si>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</si>
  <si>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</si>
  <si>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</si>
  <si>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</si>
  <si>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</si>
  <si>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</si>
  <si>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</si>
  <si>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</si>
  <si>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</si>
  <si>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</si>
  <si>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</si>
  <si>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</si>
  <si>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</si>
  <si>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</si>
  <si>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</si>
  <si>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</si>
  <si>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</si>
  <si>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</si>
  <si>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</si>
  <si>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</si>
  <si>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</si>
  <si>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</si>
  <si>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</si>
  <si>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</si>
  <si>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</si>
  <si>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</si>
  <si>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</si>
  <si>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</si>
  <si>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</si>
  <si>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</si>
  <si>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</si>
  <si>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</si>
  <si>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</si>
  <si>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</si>
  <si>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</si>
  <si>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</si>
  <si>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</si>
  <si>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</si>
  <si>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</si>
  <si>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</si>
  <si>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</si>
  <si>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</si>
  <si>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</si>
  <si>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</si>
  <si>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</si>
  <si>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</si>
  <si>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</si>
  <si>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</si>
  <si>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</si>
  <si>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</si>
  <si>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</si>
  <si>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</si>
  <si>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</si>
  <si>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</si>
  <si>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</si>
  <si>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</si>
  <si>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</si>
  <si>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</si>
  <si>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</si>
  <si>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</si>
  <si>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</si>
  <si>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</si>
  <si>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</si>
  <si>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</si>
  <si>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</si>
  <si>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</si>
  <si>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</si>
  <si>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</si>
  <si>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</si>
  <si>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</si>
  <si>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</si>
  <si>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</si>
  <si>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</si>
  <si>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</si>
  <si>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</si>
  <si>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</si>
  <si>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</si>
  <si>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</si>
  <si>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</si>
  <si>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</si>
  <si>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</si>
  <si>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</si>
  <si>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</si>
  <si>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</si>
  <si>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</si>
  <si>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</si>
  <si>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</si>
  <si>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</si>
  <si>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</si>
  <si>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</si>
  <si>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</si>
  <si>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</si>
  <si>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</si>
  <si>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</si>
  <si>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</si>
  <si>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</si>
  <si>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</si>
  <si>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</si>
  <si>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</si>
  <si>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</si>
  <si>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</si>
  <si>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</si>
  <si>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</si>
  <si>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</si>
  <si>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</si>
  <si>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</si>
  <si>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</si>
  <si>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</si>
  <si>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</si>
  <si>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</si>
  <si>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</si>
  <si>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</si>
  <si>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</si>
  <si>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</si>
  <si>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</si>
  <si>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</si>
  <si>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</si>
  <si>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</si>
  <si>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</si>
  <si>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</si>
  <si>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</si>
  <si>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</si>
  <si>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</si>
  <si>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</si>
  <si>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</si>
  <si>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</si>
  <si>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</si>
  <si>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</si>
  <si>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</si>
  <si>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</si>
  <si>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</si>
  <si>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</si>
  <si>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</si>
  <si>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</si>
  <si>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</si>
  <si>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</si>
  <si>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</si>
  <si>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</si>
  <si>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</si>
  <si>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</si>
  <si>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</si>
  <si>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</si>
  <si>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</si>
  <si>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</si>
  <si>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</si>
  <si>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</si>
  <si>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</si>
  <si>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</si>
  <si>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</si>
  <si>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</si>
  <si>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</si>
  <si>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</si>
  <si>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</si>
  <si>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</si>
  <si>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</si>
  <si>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</si>
  <si>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</si>
  <si>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</si>
  <si>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</si>
  <si>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</si>
  <si>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</si>
  <si>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</si>
  <si>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</si>
  <si>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</si>
  <si>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</si>
  <si>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</si>
  <si>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</si>
  <si>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</si>
  <si>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</si>
  <si>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</si>
  <si>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</si>
  <si>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</si>
  <si>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</si>
  <si>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</si>
  <si>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</si>
  <si>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</si>
  <si>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</si>
  <si>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</si>
  <si>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</si>
  <si>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</si>
  <si>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</si>
  <si>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</si>
  <si>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</si>
  <si>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</si>
  <si>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</si>
  <si>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</si>
  <si>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</si>
  <si>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</si>
  <si>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</si>
  <si>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</si>
  <si>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</si>
  <si>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</si>
  <si>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</si>
  <si>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</si>
  <si>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</si>
  <si>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</si>
  <si>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</si>
  <si>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</si>
  <si>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</si>
  <si>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</si>
  <si>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</si>
  <si>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</si>
  <si>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</si>
  <si>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</si>
  <si>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</si>
  <si>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</si>
  <si>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</si>
  <si>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</si>
  <si>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</si>
  <si>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</si>
  <si>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</si>
  <si>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</si>
  <si>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</si>
  <si>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</si>
  <si>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</si>
  <si>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</si>
  <si>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</si>
  <si>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</si>
  <si>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</si>
  <si>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</si>
  <si>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</si>
  <si>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</si>
  <si>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</si>
  <si>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</si>
  <si>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</si>
  <si>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</si>
  <si>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</si>
  <si>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</si>
  <si>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</si>
  <si>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</si>
  <si>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</si>
  <si>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</si>
  <si>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</si>
  <si>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</si>
  <si>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</si>
  <si>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</si>
  <si>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</si>
  <si>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</si>
  <si>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</si>
  <si>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</si>
  <si>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</si>
  <si>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</si>
  <si>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</si>
  <si>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</si>
  <si>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</si>
  <si>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</si>
  <si>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</si>
  <si>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</si>
  <si>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</si>
  <si>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</si>
  <si>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</si>
  <si>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</si>
  <si>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</si>
  <si>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</si>
  <si>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</si>
  <si>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</si>
  <si>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</si>
  <si>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</si>
  <si>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</si>
  <si>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</si>
  <si>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</si>
  <si>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</si>
  <si>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</si>
  <si>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</si>
  <si>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</si>
  <si>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</si>
  <si>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</si>
  <si>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</si>
  <si>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</si>
  <si>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</si>
  <si>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</si>
  <si>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</si>
  <si>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</si>
  <si>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</si>
  <si>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</si>
  <si>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</si>
  <si>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</si>
  <si>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</si>
  <si>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</si>
  <si>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</si>
  <si>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</si>
  <si>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</si>
  <si>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</si>
  <si>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</si>
  <si>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</si>
  <si>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</si>
  <si>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</si>
  <si>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</si>
  <si>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</si>
  <si>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</si>
  <si>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</si>
  <si>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</si>
  <si>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</si>
  <si>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</si>
  <si>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</si>
  <si>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</si>
  <si>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</si>
  <si>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</si>
  <si>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</si>
  <si>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</si>
  <si>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</si>
  <si>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</si>
  <si>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</si>
  <si>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</si>
  <si>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</si>
  <si>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</si>
  <si>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</si>
  <si>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</si>
  <si>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</si>
  <si>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</si>
  <si>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</si>
  <si>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</si>
  <si>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</si>
  <si>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</si>
  <si>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</si>
  <si>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</si>
  <si>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</si>
  <si>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</si>
  <si>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</si>
  <si>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</si>
  <si>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</si>
  <si>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</si>
  <si>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</si>
  <si>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</si>
  <si>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</si>
  <si>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</si>
  <si>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</si>
  <si>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</si>
  <si>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</si>
  <si>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</si>
  <si>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</si>
  <si>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</si>
  <si>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</si>
  <si>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</si>
  <si>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</si>
  <si>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</si>
  <si>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</si>
  <si>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</si>
  <si>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</si>
  <si>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</si>
  <si>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</si>
  <si>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</si>
  <si>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</si>
  <si>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</si>
  <si>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</si>
  <si>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</si>
  <si>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</si>
  <si>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</si>
  <si>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</si>
  <si>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</si>
  <si>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</si>
  <si>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</si>
  <si>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</si>
  <si>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</si>
  <si>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</si>
  <si>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</si>
  <si>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</si>
  <si>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</si>
  <si>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</si>
  <si>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</si>
  <si>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</si>
  <si>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</si>
  <si>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</si>
  <si>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</si>
  <si>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</si>
  <si>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</si>
  <si>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</si>
  <si>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</si>
  <si>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</si>
  <si>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</si>
  <si>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</si>
  <si>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</si>
  <si>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</si>
  <si>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</si>
  <si>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</si>
  <si>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</si>
  <si>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</si>
  <si>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</si>
  <si>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</si>
  <si>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</si>
  <si>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</si>
  <si>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</si>
  <si>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</si>
  <si>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</si>
  <si>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</si>
  <si>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</si>
  <si>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</si>
  <si>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</si>
  <si>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</si>
  <si>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</si>
  <si>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</si>
  <si>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</si>
  <si>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</si>
  <si>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</si>
  <si>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</si>
  <si>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</si>
  <si>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</si>
  <si>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</si>
  <si>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</si>
  <si>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</si>
  <si>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</si>
  <si>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</si>
  <si>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</si>
  <si>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</si>
  <si>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</si>
  <si>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</si>
  <si>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</si>
  <si>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</si>
  <si>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</si>
  <si>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</si>
  <si>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</si>
  <si>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</si>
  <si>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</si>
  <si>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</si>
  <si>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</si>
  <si>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</si>
  <si>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</si>
  <si>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</si>
  <si>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</si>
  <si>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</si>
  <si>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</si>
  <si>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</si>
  <si>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</si>
  <si>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</si>
  <si>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</si>
  <si>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</si>
  <si>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</si>
  <si>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</si>
  <si>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</si>
  <si>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</si>
  <si>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</si>
  <si>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</si>
  <si>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</si>
  <si>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</si>
  <si>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</si>
  <si>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</si>
  <si>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</si>
  <si>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</si>
  <si>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</si>
  <si>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</si>
  <si>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</si>
  <si>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</si>
  <si>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</si>
  <si>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</si>
  <si>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</si>
  <si>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</si>
  <si>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</si>
  <si>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</si>
  <si>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</si>
  <si>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</si>
  <si>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</si>
  <si>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</si>
  <si>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</si>
  <si>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</si>
  <si>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</si>
  <si>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</si>
  <si>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</si>
  <si>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</si>
  <si>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</si>
  <si>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</si>
  <si>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</si>
  <si>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</si>
  <si>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</si>
  <si>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</si>
  <si>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</si>
  <si>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</si>
  <si>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</si>
  <si>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</si>
  <si>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</si>
  <si>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</si>
  <si>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</si>
  <si>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</si>
  <si>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</si>
  <si>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</si>
  <si>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</si>
  <si>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</si>
  <si>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</si>
  <si>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</si>
  <si>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</si>
  <si>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</si>
  <si>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</si>
  <si>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</si>
  <si>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</si>
  <si>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</si>
  <si>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</si>
  <si>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</si>
  <si>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</si>
  <si>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</si>
  <si>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</si>
  <si>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</si>
  <si>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</si>
  <si>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</si>
  <si>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</si>
  <si>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</si>
  <si>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</si>
  <si>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</si>
  <si>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</si>
  <si>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</si>
  <si>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</si>
  <si>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</si>
  <si>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</si>
  <si>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</si>
  <si>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</si>
  <si>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</si>
  <si>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</si>
  <si>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</si>
  <si>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</si>
  <si>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</si>
  <si>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</si>
  <si>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</si>
  <si>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</si>
  <si>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</si>
  <si>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</si>
  <si>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</si>
  <si>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</si>
  <si>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</si>
  <si>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</si>
  <si>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</si>
  <si>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</si>
  <si>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</si>
  <si>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</si>
  <si>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</si>
  <si>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</si>
  <si>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</si>
  <si>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</si>
  <si>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</si>
  <si>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</si>
  <si>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</si>
  <si>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</si>
  <si>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</si>
  <si>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</si>
  <si>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</si>
  <si>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</si>
  <si>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</si>
  <si>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</si>
  <si>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</si>
  <si>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</si>
  <si>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</si>
  <si>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</si>
  <si>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</si>
  <si>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</si>
  <si>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</si>
  <si>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</si>
  <si>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</si>
  <si>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</si>
  <si>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</si>
  <si>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</si>
  <si>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</si>
  <si>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</si>
  <si>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</si>
  <si>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</si>
  <si>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</si>
  <si>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</si>
  <si>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</si>
  <si>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</si>
  <si>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</si>
  <si>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</si>
  <si>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</si>
  <si>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</si>
  <si>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</si>
  <si>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</si>
  <si>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</si>
  <si>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</si>
  <si>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</si>
  <si>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</si>
  <si>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</si>
  <si>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</si>
  <si>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</si>
  <si>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</si>
  <si>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</si>
  <si>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</si>
  <si>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</si>
  <si>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</si>
  <si>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</si>
  <si>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</si>
  <si>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</si>
  <si>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</si>
  <si>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</si>
  <si>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</si>
  <si>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</si>
  <si>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</si>
  <si>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</si>
  <si>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</si>
  <si>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</si>
  <si>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</si>
  <si>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</si>
  <si>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</si>
  <si>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</si>
  <si>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</si>
  <si>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</si>
  <si>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</si>
  <si>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</si>
  <si>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</si>
  <si>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</si>
  <si>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</si>
  <si>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</si>
  <si>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</si>
  <si>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</si>
  <si>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</si>
  <si>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</si>
  <si>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</si>
  <si>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</si>
  <si>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</si>
  <si>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</si>
  <si>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</si>
  <si>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</si>
  <si>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</si>
  <si>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</si>
  <si>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</si>
  <si>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</si>
  <si>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</si>
  <si>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</si>
  <si>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</si>
  <si>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</si>
  <si>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</si>
  <si>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</si>
  <si>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</si>
  <si>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</si>
  <si>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</si>
  <si>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</si>
  <si>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</si>
  <si>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</si>
  <si>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</si>
  <si>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</si>
  <si>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</si>
  <si>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</si>
  <si>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</si>
  <si>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</si>
  <si>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</si>
  <si>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</si>
  <si>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</si>
  <si>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</si>
  <si>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</si>
  <si>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</si>
  <si>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</si>
  <si>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</si>
  <si>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</si>
  <si>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</si>
  <si>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</si>
  <si>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</si>
  <si>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</si>
  <si>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</si>
  <si>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</si>
  <si>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</si>
  <si>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</si>
  <si>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</si>
  <si>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</si>
  <si>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</si>
  <si>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</si>
  <si>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</si>
  <si>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</si>
  <si>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</si>
  <si>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</si>
  <si>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</si>
  <si>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</si>
  <si>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</si>
  <si>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</si>
  <si>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</si>
  <si>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</si>
  <si>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</si>
  <si>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</si>
  <si>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</si>
  <si>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</si>
  <si>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</si>
  <si>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</si>
  <si>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</si>
  <si>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</si>
  <si>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</si>
  <si>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</si>
  <si>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</si>
  <si>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</si>
  <si>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</si>
  <si>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</si>
  <si>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</si>
  <si>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</si>
  <si>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</si>
  <si>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</si>
  <si>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</si>
  <si>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</si>
  <si>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</si>
  <si>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</si>
  <si>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</si>
  <si>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</si>
  <si>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</si>
  <si>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</si>
  <si>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</si>
  <si>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</si>
  <si>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</si>
  <si>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</si>
  <si>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</si>
  <si>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</si>
  <si>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</si>
  <si>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</si>
  <si>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</si>
  <si>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</si>
  <si>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</si>
  <si>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</si>
  <si>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</si>
  <si>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</si>
  <si>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</si>
  <si>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</si>
  <si>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</si>
  <si>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</si>
  <si>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</si>
  <si>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</si>
  <si>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</si>
  <si>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</si>
  <si>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</si>
  <si>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</si>
  <si>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</si>
  <si>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</si>
  <si>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</si>
  <si>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</si>
  <si>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</si>
  <si>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</si>
  <si>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</si>
  <si>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</si>
  <si>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</si>
  <si>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</si>
  <si>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</si>
  <si>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</si>
  <si>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</si>
  <si>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</si>
  <si>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</si>
  <si>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</si>
  <si>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</si>
  <si>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</si>
  <si>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</si>
  <si>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</si>
  <si>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</si>
  <si>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</si>
  <si>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</si>
  <si>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</si>
  <si>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</si>
  <si>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</si>
  <si>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</si>
  <si>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</si>
  <si>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</si>
  <si>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</si>
  <si>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</si>
  <si>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</si>
  <si>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</si>
  <si>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</si>
  <si>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</si>
  <si>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</si>
  <si>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</si>
  <si>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</si>
  <si>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</si>
  <si>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</si>
  <si>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</si>
  <si>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</si>
  <si>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</si>
  <si>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</si>
  <si>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</si>
  <si>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</si>
  <si>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</si>
  <si>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</si>
  <si>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</si>
  <si>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</si>
  <si>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</si>
  <si>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</si>
  <si>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</si>
  <si>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</si>
  <si>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</si>
  <si>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</si>
  <si>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</si>
  <si>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</si>
  <si>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</si>
  <si>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</si>
  <si>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</si>
  <si>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</si>
  <si>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</si>
  <si>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</si>
  <si>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</si>
  <si>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</si>
  <si>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</si>
  <si>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</si>
  <si>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</si>
  <si>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</si>
  <si>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</si>
  <si>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</si>
  <si>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</si>
  <si>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</si>
  <si>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</si>
  <si>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</si>
  <si>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</si>
  <si>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</si>
  <si>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</si>
  <si>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</si>
  <si>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</si>
  <si>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</si>
  <si>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</si>
  <si>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</si>
  <si>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</si>
  <si>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</si>
  <si>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</si>
  <si>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</si>
  <si>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</si>
  <si>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</si>
  <si>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</si>
  <si>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</si>
  <si>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</si>
  <si>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</si>
  <si>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</si>
  <si>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</si>
  <si>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</si>
  <si>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</si>
  <si>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</si>
  <si>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</si>
  <si>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</si>
  <si>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</si>
  <si>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</si>
  <si>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</si>
  <si>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</si>
  <si>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</si>
  <si>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</si>
  <si>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</si>
  <si>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</si>
  <si>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</si>
  <si>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</si>
  <si>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</si>
  <si>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</si>
  <si>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</si>
  <si>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</si>
  <si>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</si>
  <si>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</si>
  <si>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</si>
  <si>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</si>
  <si>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</si>
  <si>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</si>
  <si>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</si>
  <si>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</si>
  <si>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</si>
  <si>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</si>
  <si>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</si>
  <si>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</si>
  <si>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</si>
  <si>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</si>
  <si>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</si>
  <si>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</si>
  <si>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</si>
  <si>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</si>
  <si>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</si>
  <si>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</si>
  <si>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</si>
  <si>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</si>
  <si>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</si>
  <si>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</si>
  <si>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</si>
  <si>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</si>
  <si>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</si>
  <si>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</si>
  <si>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</si>
  <si>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</si>
  <si>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</si>
  <si>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</si>
  <si>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</si>
  <si>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</si>
  <si>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</si>
  <si>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</si>
  <si>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</si>
  <si>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</si>
  <si>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</si>
  <si>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</si>
  <si>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</si>
  <si>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</si>
  <si>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</si>
  <si>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</si>
  <si>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</si>
  <si>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</si>
  <si>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</si>
  <si>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</si>
  <si>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</si>
  <si>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</si>
  <si>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</si>
  <si>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</si>
  <si>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</si>
  <si>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</si>
  <si>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</si>
  <si>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</si>
  <si>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</si>
  <si>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</si>
  <si>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</si>
  <si>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</si>
  <si>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</si>
  <si>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</si>
  <si>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</si>
  <si>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</si>
  <si>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</si>
  <si>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</si>
  <si>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</si>
  <si>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</si>
  <si>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</si>
  <si>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</si>
  <si>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</si>
  <si>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</si>
  <si>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</si>
  <si>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</si>
  <si>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</si>
  <si>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</si>
  <si>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</si>
  <si>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</si>
  <si>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</si>
  <si>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</si>
  <si>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</si>
  <si>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</si>
  <si>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</si>
  <si>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</si>
  <si>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</si>
  <si>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</si>
  <si>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</si>
  <si>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</si>
  <si>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</si>
  <si>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</si>
  <si>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</si>
  <si>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</si>
  <si>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</si>
  <si>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</si>
  <si>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</si>
  <si>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</si>
  <si>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</si>
  <si>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</si>
  <si>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</si>
  <si>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</si>
  <si>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</si>
  <si>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</si>
  <si>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</si>
  <si>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</si>
  <si>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</si>
  <si>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</si>
  <si>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</si>
  <si>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</si>
  <si>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</si>
  <si>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</si>
  <si>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</si>
  <si>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</si>
  <si>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</si>
  <si>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</si>
  <si>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</si>
  <si>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</si>
  <si>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</si>
  <si>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</si>
  <si>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</si>
  <si>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</si>
  <si>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</si>
  <si>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</si>
  <si>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</si>
  <si>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</si>
  <si>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</si>
  <si>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</si>
  <si>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</si>
  <si>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</si>
  <si>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</si>
  <si>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</si>
  <si>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</si>
  <si>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</si>
  <si>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</si>
  <si>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</si>
  <si>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</si>
  <si>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</si>
  <si>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</si>
  <si>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</si>
  <si>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</si>
  <si>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</si>
  <si>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</si>
  <si>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</si>
  <si>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</si>
  <si>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</si>
  <si>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</si>
  <si>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</si>
  <si>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</si>
  <si>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</si>
  <si>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</si>
  <si>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</si>
  <si>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</si>
  <si>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</si>
  <si>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</si>
  <si>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</si>
  <si>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</si>
  <si>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</si>
  <si>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</si>
  <si>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</si>
  <si>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</si>
  <si>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</si>
  <si>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</si>
  <si>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</si>
  <si>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</si>
  <si>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</si>
  <si>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</si>
  <si>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</si>
  <si>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</si>
  <si>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</si>
  <si>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</si>
  <si>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</si>
  <si>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</si>
  <si>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</si>
  <si>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</si>
  <si>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</si>
  <si>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</si>
  <si>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</si>
  <si>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</si>
  <si>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</si>
  <si>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</si>
  <si>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</si>
  <si>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</si>
  <si>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</si>
  <si>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</si>
  <si>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</si>
  <si>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</si>
  <si>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</si>
  <si>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</si>
  <si>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</si>
  <si>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</si>
  <si>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</si>
  <si>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</si>
  <si>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</si>
  <si>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</si>
  <si>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</si>
  <si>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</si>
  <si>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</si>
  <si>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</si>
  <si>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</si>
  <si>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</si>
  <si>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</si>
  <si>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</si>
  <si>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</si>
  <si>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</si>
  <si>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</si>
  <si>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</si>
  <si>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</si>
  <si>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</si>
  <si>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</si>
  <si>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</si>
  <si>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</si>
  <si>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</si>
  <si>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</si>
  <si>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</si>
  <si>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</si>
  <si>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</si>
  <si>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</si>
  <si>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</si>
  <si>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</si>
  <si>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</si>
  <si>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</si>
  <si>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</si>
  <si>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</si>
  <si>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</si>
  <si>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</si>
  <si>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</si>
  <si>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</si>
  <si>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</si>
  <si>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</si>
  <si>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</si>
  <si>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</si>
  <si>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</si>
  <si>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</si>
  <si>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</si>
  <si>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</si>
  <si>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</si>
  <si>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</si>
  <si>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</si>
  <si>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</si>
  <si>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</si>
  <si>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</si>
  <si>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</si>
  <si>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</si>
  <si>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</si>
  <si>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</si>
  <si>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</si>
  <si>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</si>
  <si>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</si>
  <si>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</si>
  <si>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</si>
  <si>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</si>
  <si>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</si>
  <si>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</si>
  <si>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</si>
  <si>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</si>
  <si>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</si>
  <si>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</si>
  <si>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</si>
  <si>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</si>
  <si>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</si>
  <si>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</si>
  <si>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</si>
  <si>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</si>
  <si>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</si>
  <si>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</si>
  <si>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</si>
  <si>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</si>
  <si>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</si>
  <si>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</si>
  <si>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</si>
  <si>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</si>
  <si>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</si>
  <si>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</si>
  <si>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</si>
  <si>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</si>
  <si>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</si>
  <si>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</si>
  <si>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</si>
  <si>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</si>
  <si>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</si>
  <si>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</si>
  <si>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</si>
  <si>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</si>
  <si>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</si>
  <si>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</si>
  <si>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</si>
  <si>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</si>
  <si>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</si>
  <si>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</si>
  <si>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</si>
  <si>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</si>
  <si>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</si>
  <si>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</si>
  <si>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</si>
  <si>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</si>
  <si>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</si>
  <si>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</si>
  <si>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</si>
  <si>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</si>
  <si>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</si>
  <si>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</si>
  <si>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</si>
  <si>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</si>
  <si>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</si>
  <si>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</si>
  <si>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</si>
  <si>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</si>
  <si>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</si>
  <si>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</si>
  <si>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</si>
  <si>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</si>
  <si>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</si>
  <si>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</si>
  <si>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</si>
  <si>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</si>
  <si>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</si>
  <si>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</si>
  <si>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</si>
  <si>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</si>
  <si>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</si>
  <si>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</si>
  <si>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</si>
  <si>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</si>
  <si>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</si>
  <si>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</si>
  <si>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</si>
  <si>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</si>
  <si>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</si>
  <si>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</si>
  <si>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</si>
  <si>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</si>
  <si>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</si>
  <si>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</si>
  <si>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</si>
  <si>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</si>
  <si>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</si>
  <si>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</si>
  <si>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</si>
  <si>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</si>
  <si>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</si>
  <si>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</si>
  <si>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</si>
  <si>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</si>
  <si>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</si>
  <si>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</si>
  <si>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</si>
  <si>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</si>
  <si>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</si>
  <si>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</si>
  <si>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</si>
  <si>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</si>
  <si>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</si>
  <si>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</si>
  <si>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</si>
  <si>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</si>
  <si>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</si>
  <si>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</si>
  <si>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</si>
  <si>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</si>
  <si>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</si>
  <si>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</si>
  <si>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</si>
  <si>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</si>
  <si>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</si>
  <si>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</si>
  <si>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</si>
  <si>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</si>
  <si>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</si>
  <si>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</si>
  <si>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</si>
  <si>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</si>
  <si>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</si>
  <si>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</si>
  <si>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</si>
  <si>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</si>
  <si>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</si>
  <si>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</si>
  <si>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</si>
  <si>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</si>
  <si>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</si>
  <si>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</si>
  <si>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</si>
  <si>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</si>
  <si>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</si>
  <si>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</si>
  <si>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</si>
  <si>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</si>
  <si>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</si>
  <si>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</si>
  <si>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</si>
  <si>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</si>
  <si>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</si>
  <si>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</si>
  <si>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</si>
  <si>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</si>
  <si>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</si>
  <si>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</si>
  <si>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</si>
  <si>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</si>
  <si>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</si>
  <si>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</si>
  <si>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</si>
  <si>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</si>
  <si>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</si>
  <si>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</si>
  <si>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</si>
  <si>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</si>
  <si>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</si>
  <si>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</si>
  <si>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</si>
  <si>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</si>
  <si>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</si>
  <si>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</si>
  <si>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</si>
  <si>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</si>
  <si>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</si>
  <si>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</si>
  <si>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</si>
  <si>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</si>
  <si>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</si>
  <si>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</si>
  <si>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</si>
  <si>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</si>
  <si>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</si>
  <si>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</si>
  <si>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</si>
  <si>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</si>
  <si>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</si>
  <si>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</si>
  <si>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</si>
  <si>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</si>
  <si>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</si>
  <si>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</si>
  <si>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</si>
  <si>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</si>
  <si>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</si>
  <si>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</si>
  <si>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</si>
  <si>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</si>
  <si>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</si>
  <si>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</si>
  <si>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</si>
  <si>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</si>
  <si>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</si>
  <si>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</si>
  <si>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</si>
  <si>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</si>
  <si>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</si>
  <si>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</si>
  <si>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</si>
  <si>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</si>
  <si>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</si>
  <si>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</si>
  <si>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</si>
  <si>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</si>
  <si>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</si>
  <si>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</si>
  <si>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</si>
  <si>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</si>
  <si>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</si>
  <si>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</si>
  <si>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</si>
  <si>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</si>
  <si>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</si>
  <si>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</si>
  <si>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</si>
  <si>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</si>
  <si>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</si>
  <si>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</si>
  <si>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</si>
  <si>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</si>
  <si>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</si>
  <si>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</si>
  <si>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</si>
  <si>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</si>
  <si>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</si>
  <si>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</si>
  <si>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</si>
  <si>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</si>
  <si>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</si>
  <si>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</si>
  <si>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</si>
  <si>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</si>
  <si>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</si>
  <si>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</si>
  <si>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</si>
  <si>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</si>
  <si>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</si>
  <si>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</si>
  <si>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</si>
  <si>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</si>
  <si>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</si>
  <si>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</si>
  <si>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</si>
  <si>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</si>
  <si>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</si>
  <si>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</si>
  <si>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</si>
  <si>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</si>
  <si>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</si>
  <si>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</si>
  <si>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</si>
  <si>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</si>
  <si>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</si>
  <si>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</si>
  <si>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</si>
  <si>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</si>
  <si>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</si>
  <si>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</si>
  <si>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</si>
  <si>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</si>
  <si>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</si>
  <si>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</si>
  <si>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</si>
  <si>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</si>
  <si>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</si>
  <si>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</si>
  <si>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</si>
  <si>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</si>
  <si>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</si>
  <si>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</si>
  <si>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</si>
  <si>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</si>
  <si>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</si>
  <si>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</si>
  <si>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</si>
  <si>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</si>
  <si>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</si>
  <si>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</si>
  <si>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</si>
  <si>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</si>
  <si>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</si>
  <si>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</si>
  <si>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</si>
  <si>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</si>
  <si>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</si>
  <si>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</si>
  <si>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</si>
  <si>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</si>
  <si>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</si>
  <si>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</si>
  <si>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</si>
  <si>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</si>
  <si>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</si>
  <si>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</si>
  <si>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</si>
  <si>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</si>
  <si>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</si>
  <si>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</si>
  <si>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</si>
  <si>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</si>
  <si>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</si>
  <si>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</si>
  <si>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</si>
  <si>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</si>
  <si>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</si>
  <si>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</si>
  <si>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</si>
  <si>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</si>
  <si>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</si>
  <si>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</si>
  <si>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</si>
  <si>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</si>
  <si>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</si>
  <si>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</si>
  <si>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</si>
  <si>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</si>
  <si>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</si>
  <si>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</si>
  <si>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</si>
  <si>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</si>
  <si>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</si>
  <si>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</si>
  <si>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</si>
  <si>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</si>
  <si>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</si>
  <si>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</si>
  <si>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</si>
  <si>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</si>
  <si>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</si>
  <si>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</si>
  <si>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</si>
  <si>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</si>
  <si>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</si>
  <si>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</si>
  <si>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</si>
  <si>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</si>
  <si>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</si>
  <si>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</si>
  <si>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</si>
  <si>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</si>
  <si>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</si>
  <si>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</si>
  <si>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</si>
  <si>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</si>
  <si>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</si>
  <si>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</si>
  <si>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</si>
  <si>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</si>
  <si>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</si>
  <si>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</si>
  <si>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</si>
  <si>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</si>
  <si>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</si>
  <si>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</si>
  <si>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</si>
  <si>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</si>
  <si>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</si>
  <si>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</si>
  <si>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</si>
  <si>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</si>
  <si>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</si>
  <si>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</si>
  <si>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</si>
  <si>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</si>
  <si>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</si>
  <si>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</si>
  <si>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</si>
  <si>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</si>
  <si>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</si>
  <si>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</si>
  <si>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</si>
  <si>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</si>
  <si>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</si>
  <si>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</si>
  <si>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</si>
  <si>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</si>
  <si>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</si>
  <si>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</si>
  <si>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</si>
  <si>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</si>
  <si>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</si>
  <si>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</si>
  <si>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</si>
  <si>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</si>
  <si>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</si>
  <si>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</si>
  <si>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</si>
  <si>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</si>
  <si>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</si>
  <si>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</si>
  <si>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</si>
  <si>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</si>
  <si>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</si>
  <si>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</si>
  <si>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</si>
  <si>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</si>
  <si>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</si>
  <si>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</si>
  <si>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</si>
  <si>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</si>
  <si>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</si>
  <si>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</si>
  <si>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</si>
  <si>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</si>
  <si>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</si>
  <si>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</si>
  <si>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</si>
  <si>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</si>
  <si>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</si>
  <si>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</si>
  <si>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</si>
  <si>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</si>
  <si>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</si>
  <si>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</si>
  <si>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</si>
  <si>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</si>
  <si>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</si>
  <si>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</si>
  <si>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</si>
  <si>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</si>
  <si>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</si>
  <si>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</si>
  <si>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</si>
  <si>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</si>
  <si>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</si>
  <si>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</si>
  <si>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</si>
  <si>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</si>
  <si>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</si>
  <si>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</si>
  <si>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</si>
  <si>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</si>
  <si>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</si>
  <si>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</si>
  <si>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</si>
  <si>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</si>
  <si>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</si>
  <si>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</si>
  <si>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</si>
  <si>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</si>
  <si>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</si>
  <si>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</si>
  <si>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</si>
  <si>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</si>
  <si>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</si>
  <si>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</si>
  <si>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</si>
  <si>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</si>
  <si>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</si>
  <si>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</si>
  <si>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</si>
  <si>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</si>
  <si>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</si>
  <si>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</si>
  <si>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</si>
  <si>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</si>
  <si>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</si>
  <si>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</si>
  <si>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</si>
  <si>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</si>
  <si>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</si>
  <si>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</si>
  <si>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</si>
  <si>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</si>
  <si>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</si>
  <si>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</si>
  <si>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</si>
  <si>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</si>
  <si>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</si>
  <si>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</si>
  <si>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</si>
  <si>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</si>
  <si>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</si>
  <si>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</si>
  <si>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</si>
  <si>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</si>
  <si>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</si>
  <si>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</si>
  <si>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</si>
  <si>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</si>
  <si>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</si>
  <si>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</si>
  <si>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</si>
  <si>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</si>
  <si>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</si>
  <si>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</si>
  <si>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</si>
  <si>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</si>
  <si>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</si>
  <si>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</si>
  <si>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</si>
  <si>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</si>
  <si>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</si>
  <si>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</si>
  <si>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</si>
  <si>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</si>
  <si>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</si>
  <si>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</si>
  <si>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</si>
  <si>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</si>
  <si>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</si>
  <si>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</si>
  <si>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</si>
  <si>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</si>
  <si>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</si>
  <si>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</si>
  <si>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</si>
  <si>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</si>
  <si>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</si>
  <si>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</si>
  <si>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</si>
  <si>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</si>
  <si>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</si>
  <si>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</si>
  <si>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</si>
  <si>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</si>
  <si>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</si>
  <si>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</si>
  <si>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</si>
  <si>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</si>
  <si>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</si>
  <si>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</si>
  <si>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</si>
  <si>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</si>
  <si>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</si>
  <si>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</si>
  <si>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</si>
  <si>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</si>
  <si>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</si>
  <si>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</si>
  <si>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</si>
  <si>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</si>
  <si>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</si>
  <si>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</si>
  <si>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</si>
  <si>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</si>
  <si>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</si>
  <si>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</si>
  <si>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</si>
  <si>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</si>
  <si>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</si>
  <si>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</si>
  <si>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</si>
  <si>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</si>
  <si>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</si>
  <si>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</si>
  <si>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</si>
  <si>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</si>
  <si>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</si>
  <si>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</si>
  <si>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</si>
  <si>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</si>
  <si>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</si>
  <si>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</si>
  <si>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</si>
  <si>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</si>
  <si>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</si>
  <si>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</si>
  <si>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</si>
  <si>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</si>
  <si>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</si>
  <si>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</si>
  <si>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</si>
  <si>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</si>
  <si>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</si>
  <si>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</si>
  <si>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</si>
  <si>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</si>
  <si>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</si>
  <si>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</si>
  <si>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</si>
  <si>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</si>
  <si>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</si>
  <si>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</si>
  <si>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</si>
  <si>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</si>
  <si>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</si>
  <si>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</si>
  <si>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</si>
  <si>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</si>
  <si>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</si>
  <si>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</si>
  <si>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</si>
  <si>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</si>
  <si>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</si>
  <si>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</si>
  <si>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</si>
  <si>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</si>
  <si>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</si>
  <si>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</si>
  <si>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</si>
  <si>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</si>
  <si>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</si>
  <si>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</si>
  <si>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</si>
  <si>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</si>
  <si>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</si>
  <si>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</si>
  <si>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</si>
  <si>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</si>
  <si>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</si>
  <si>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</si>
  <si>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</si>
  <si>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</si>
  <si>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</si>
  <si>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</si>
  <si>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</si>
  <si>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</si>
  <si>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</si>
  <si>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</si>
  <si>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</si>
  <si>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</si>
  <si>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</si>
  <si>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</si>
  <si>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</si>
  <si>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</si>
  <si>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</si>
  <si>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</si>
  <si>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</si>
  <si>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</si>
  <si>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</si>
  <si>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</si>
  <si>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</si>
  <si>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</si>
  <si>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</si>
  <si>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</si>
  <si>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</si>
  <si>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</si>
  <si>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</si>
  <si>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</si>
  <si>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</si>
  <si>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</si>
  <si>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</si>
  <si>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</si>
  <si>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</si>
  <si>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</si>
  <si>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</si>
  <si>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</si>
  <si>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</si>
  <si>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</si>
  <si>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</si>
  <si>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</si>
  <si>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</si>
  <si>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</si>
  <si>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</si>
  <si>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</si>
  <si>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</si>
  <si>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</si>
  <si>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</si>
  <si>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</si>
  <si>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</si>
  <si>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</si>
  <si>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</si>
  <si>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</si>
  <si>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</si>
  <si>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</si>
  <si>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</si>
  <si>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</si>
  <si>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</si>
  <si>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</si>
  <si>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</si>
  <si>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</si>
  <si>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</si>
  <si>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</si>
  <si>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</si>
  <si>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</si>
  <si>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</si>
  <si>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</si>
  <si>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</si>
  <si>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</si>
  <si>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</si>
  <si>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</si>
  <si>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</si>
  <si>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</si>
  <si>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</si>
  <si>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</si>
  <si>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</si>
  <si>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</si>
  <si>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</si>
  <si>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</si>
  <si>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</si>
  <si>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</si>
  <si>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</si>
  <si>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</si>
  <si>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</si>
  <si>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</si>
  <si>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</si>
  <si>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</si>
  <si>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</si>
  <si>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</si>
  <si>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</si>
  <si>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</si>
  <si>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</si>
  <si>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</si>
  <si>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</si>
  <si>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</si>
  <si>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</si>
  <si>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</si>
  <si>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</si>
  <si>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</si>
  <si>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</si>
  <si>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</si>
  <si>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</si>
  <si>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</si>
  <si>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</si>
  <si>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</si>
  <si>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</si>
  <si>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</si>
  <si>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</si>
  <si>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</si>
  <si>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</si>
  <si>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</si>
  <si>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</si>
  <si>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</si>
  <si>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</si>
  <si>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</si>
  <si>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</si>
  <si>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</si>
  <si>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</si>
  <si>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</si>
  <si>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</si>
  <si>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</si>
  <si>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</si>
  <si>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</si>
  <si>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</si>
  <si>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</si>
  <si>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</si>
  <si>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</si>
  <si>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</si>
  <si>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</si>
  <si>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</si>
  <si>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</si>
  <si>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</si>
  <si>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</si>
  <si>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</si>
  <si>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</si>
  <si>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</si>
  <si>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</si>
  <si>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</si>
  <si>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</si>
  <si>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</si>
  <si>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</si>
  <si>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</si>
  <si>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</si>
  <si>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</si>
  <si>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</si>
  <si>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</si>
  <si>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</si>
  <si>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</si>
  <si>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</si>
  <si>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</si>
  <si>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</si>
  <si>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</si>
  <si>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</si>
  <si>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</si>
  <si>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</si>
  <si>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</si>
  <si>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</si>
  <si>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</si>
  <si>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</si>
  <si>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</si>
  <si>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</si>
  <si>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</si>
  <si>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</si>
  <si>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</si>
  <si>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</si>
  <si>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</si>
  <si>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</si>
  <si>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</si>
  <si>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</si>
  <si>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</si>
  <si>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</si>
  <si>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</si>
  <si>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</si>
  <si>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</si>
  <si>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</si>
  <si>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</si>
  <si>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</si>
  <si>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</si>
  <si>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</si>
  <si>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</si>
  <si>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</si>
  <si>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</si>
  <si>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</si>
  <si>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</si>
  <si>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</si>
  <si>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</si>
  <si>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</si>
  <si>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</si>
  <si>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</si>
  <si>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</si>
  <si>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</si>
  <si>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</si>
  <si>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</si>
  <si>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</si>
  <si>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</si>
  <si>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</si>
  <si>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</si>
  <si>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</si>
  <si>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</si>
  <si>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</si>
  <si>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</si>
  <si>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</si>
  <si>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</si>
  <si>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</si>
  <si>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</si>
  <si>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</si>
  <si>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</si>
  <si>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</si>
  <si>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</si>
  <si>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</si>
  <si>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</si>
  <si>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</si>
  <si>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</si>
  <si>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</si>
  <si>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</si>
  <si>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</si>
  <si>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</si>
  <si>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</si>
  <si>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</si>
  <si>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</si>
  <si>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</si>
  <si>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</si>
  <si>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</si>
  <si>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</si>
  <si>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</si>
  <si>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</si>
  <si>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</si>
  <si>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</si>
  <si>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</si>
  <si>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</si>
  <si>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</si>
  <si>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</si>
  <si>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</si>
  <si>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</si>
  <si>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</si>
  <si>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</si>
  <si>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</si>
  <si>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</si>
  <si>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</si>
  <si>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</si>
  <si>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</si>
  <si>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</si>
  <si>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</si>
  <si>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</si>
  <si>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</si>
  <si>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</si>
  <si>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</si>
  <si>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</si>
  <si>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</si>
  <si>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</si>
  <si>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</si>
  <si>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</si>
  <si>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</si>
  <si>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</si>
  <si>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</si>
  <si>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</si>
  <si>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</si>
  <si>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</si>
  <si>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</si>
  <si>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</si>
  <si>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</si>
  <si>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</si>
  <si>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</si>
  <si>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</si>
  <si>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</si>
  <si>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</si>
  <si>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</si>
  <si>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</si>
  <si>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</si>
  <si>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</si>
  <si>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</si>
  <si>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</si>
  <si>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</si>
  <si>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</si>
  <si>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</si>
  <si>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</si>
  <si>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</si>
  <si>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</si>
  <si>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</si>
  <si>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</si>
  <si>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</si>
  <si>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</si>
  <si>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</si>
  <si>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</si>
  <si>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</si>
  <si>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</si>
  <si>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</si>
  <si>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</si>
  <si>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</si>
  <si>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</si>
  <si>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</si>
  <si>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</si>
  <si>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</si>
  <si>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</si>
  <si>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</si>
  <si>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</si>
  <si>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</si>
  <si>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</si>
  <si>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</si>
  <si>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</si>
  <si>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</si>
  <si>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</si>
  <si>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</si>
  <si>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</si>
  <si>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</si>
  <si>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</si>
  <si>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</si>
  <si>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</si>
  <si>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</si>
  <si>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</si>
  <si>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</si>
  <si>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</si>
  <si>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</si>
  <si>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</si>
  <si>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</si>
  <si>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</si>
  <si>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</si>
  <si>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</si>
  <si>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</si>
  <si>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</si>
  <si>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</si>
  <si>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</si>
  <si>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</si>
  <si>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</si>
  <si>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</si>
  <si>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</si>
  <si>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</si>
  <si>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</si>
  <si>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</si>
  <si>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</si>
  <si>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</si>
  <si>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</si>
  <si>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</si>
  <si>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</si>
  <si>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</si>
  <si>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</si>
  <si>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</si>
  <si>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</si>
  <si>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</si>
  <si>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</si>
  <si>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</si>
  <si>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</si>
  <si>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</si>
  <si>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</si>
  <si>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</si>
  <si>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</si>
  <si>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</si>
  <si>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</si>
  <si>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</si>
  <si>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</si>
  <si>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</si>
  <si>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</si>
  <si>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</si>
  <si>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</si>
  <si>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</si>
  <si>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</si>
  <si>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</si>
  <si>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</si>
  <si>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</si>
  <si>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</si>
  <si>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</si>
  <si>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</si>
  <si>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</si>
  <si>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</si>
  <si>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</si>
  <si>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</si>
  <si>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</si>
  <si>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</si>
  <si>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</si>
  <si>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</si>
  <si>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</si>
  <si>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</si>
  <si>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</si>
  <si>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</si>
  <si>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</si>
  <si>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</si>
  <si>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</si>
  <si>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</si>
  <si>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</si>
  <si>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</si>
  <si>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</si>
  <si>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</si>
  <si>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</si>
  <si>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</si>
  <si>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</si>
  <si>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</si>
  <si>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</si>
  <si>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</si>
  <si>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</si>
  <si>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</si>
  <si>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</si>
  <si>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</si>
  <si>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</si>
  <si>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</si>
  <si>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</si>
  <si>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</si>
  <si>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</si>
  <si>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</si>
  <si>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</si>
  <si>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</si>
  <si>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</si>
  <si>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</si>
  <si>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</si>
  <si>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</si>
  <si>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</si>
  <si>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</si>
  <si>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</si>
  <si>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</si>
  <si>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</si>
  <si>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</si>
  <si>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</si>
  <si>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</si>
  <si>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</si>
  <si>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</si>
  <si>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</si>
  <si>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</si>
  <si>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</si>
  <si>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</si>
  <si>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</si>
  <si>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</si>
  <si>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</si>
  <si>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</si>
  <si>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</si>
  <si>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</si>
  <si>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</si>
  <si>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</si>
  <si>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</si>
  <si>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</si>
  <si>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</si>
  <si>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</si>
  <si>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</si>
  <si>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</si>
  <si>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</si>
  <si>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</si>
  <si>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</si>
  <si>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</si>
  <si>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</si>
  <si>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</si>
  <si>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</si>
  <si>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</si>
  <si>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</si>
  <si>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</si>
  <si>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</si>
  <si>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</si>
  <si>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</si>
  <si>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</si>
  <si>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</si>
  <si>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</si>
  <si>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</si>
  <si>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</si>
  <si>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</si>
  <si>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</si>
  <si>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</si>
  <si>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</si>
  <si>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</si>
  <si>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</si>
  <si>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</si>
  <si>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</si>
  <si>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</si>
  <si>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</si>
  <si>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</si>
  <si>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</si>
  <si>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</si>
  <si>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</si>
  <si>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</si>
  <si>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</si>
  <si>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</si>
  <si>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</si>
  <si>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</si>
  <si>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</si>
  <si>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</si>
  <si>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</si>
  <si>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</si>
  <si>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</si>
  <si>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</si>
  <si>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</si>
  <si>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</si>
  <si>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</si>
  <si>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</si>
  <si>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</si>
  <si>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</si>
  <si>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</si>
  <si>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</si>
  <si>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</si>
  <si>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</si>
  <si>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</si>
  <si>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</si>
  <si>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</si>
  <si>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</si>
  <si>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</si>
  <si>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</si>
  <si>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</si>
  <si>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</si>
  <si>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</si>
  <si>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</si>
  <si>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</si>
  <si>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</si>
  <si>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</si>
  <si>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</si>
  <si>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</si>
  <si>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</si>
  <si>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</si>
  <si>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</si>
  <si>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</si>
  <si>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</si>
  <si>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</si>
  <si>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</si>
  <si>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</si>
  <si>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</si>
  <si>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</si>
  <si>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</si>
  <si>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</si>
  <si>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</si>
  <si>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</si>
  <si>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</si>
  <si>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</si>
  <si>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</si>
  <si>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</si>
  <si>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</si>
  <si>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</si>
  <si>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</si>
  <si>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</si>
  <si>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</si>
  <si>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</si>
  <si>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</si>
  <si>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</si>
  <si>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</si>
  <si>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</si>
  <si>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</si>
  <si>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</si>
  <si>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</si>
  <si>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</si>
  <si>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</si>
  <si>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</si>
  <si>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</si>
  <si>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</si>
  <si>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</si>
  <si>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</si>
  <si>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</si>
  <si>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</si>
  <si>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</si>
  <si>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</si>
  <si>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</si>
  <si>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</si>
  <si>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</si>
  <si>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</si>
  <si>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</si>
  <si>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</si>
  <si>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</si>
  <si>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</si>
  <si>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</si>
  <si>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</si>
  <si>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</si>
  <si>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</si>
  <si>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</si>
  <si>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</si>
  <si>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</si>
  <si>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</si>
  <si>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</si>
  <si>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</si>
  <si>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</si>
  <si>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</si>
  <si>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</si>
  <si>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</si>
  <si>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</si>
  <si>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</si>
  <si>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</si>
  <si>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</si>
  <si>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</si>
  <si>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</si>
  <si>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</si>
  <si>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</si>
  <si>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</si>
  <si>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</si>
  <si>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</si>
  <si>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</si>
  <si>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</si>
  <si>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</si>
  <si>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</si>
  <si>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</si>
  <si>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</si>
  <si>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</si>
  <si>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</si>
  <si>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</si>
  <si>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</si>
  <si>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</si>
  <si>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</si>
  <si>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</si>
  <si>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</si>
  <si>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</si>
  <si>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</si>
  <si>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</si>
  <si>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</si>
  <si>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</si>
  <si>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</si>
  <si>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</si>
  <si>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</si>
  <si>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</si>
  <si>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</si>
  <si>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</si>
  <si>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</si>
  <si>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</si>
  <si>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</si>
  <si>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</si>
  <si>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</si>
  <si>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</si>
  <si>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</si>
  <si>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</si>
  <si>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</si>
  <si>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</si>
  <si>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</si>
  <si>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</si>
  <si>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</si>
  <si>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</si>
  <si>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</si>
  <si>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</si>
  <si>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</si>
  <si>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</si>
  <si>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</si>
  <si>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</si>
  <si>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</si>
  <si>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</si>
  <si>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</si>
  <si>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</si>
  <si>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</si>
  <si>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</si>
  <si>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</si>
  <si>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</si>
  <si>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</si>
  <si>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</si>
  <si>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</si>
  <si>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</si>
  <si>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</si>
  <si>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</si>
  <si>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</si>
  <si>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</si>
  <si>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</si>
  <si>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</si>
  <si>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</si>
  <si>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</si>
  <si>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</si>
  <si>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</si>
  <si>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</si>
  <si>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</si>
  <si>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</si>
  <si>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</si>
  <si>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</si>
  <si>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</si>
  <si>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</si>
  <si>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</si>
  <si>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</si>
  <si>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</si>
  <si>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</si>
  <si>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</si>
  <si>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</si>
  <si>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</si>
  <si>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</si>
  <si>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</si>
  <si>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</si>
  <si>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</si>
  <si>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</si>
  <si>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</si>
  <si>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</si>
  <si>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</si>
  <si>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</si>
  <si>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</si>
  <si>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</si>
  <si>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</si>
  <si>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</si>
  <si>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</si>
  <si>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</si>
  <si>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</si>
  <si>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</si>
  <si>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</si>
  <si>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</si>
  <si>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</si>
  <si>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</si>
  <si>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</si>
  <si>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</si>
  <si>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</si>
  <si>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</si>
  <si>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</si>
  <si>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</si>
  <si>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</si>
  <si>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</si>
  <si>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</si>
  <si>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</si>
  <si>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</si>
  <si>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</si>
  <si>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</si>
  <si>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</si>
  <si>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</si>
  <si>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</si>
  <si>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</si>
  <si>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</si>
  <si>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</si>
  <si>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</si>
  <si>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</si>
  <si>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</si>
  <si>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</si>
  <si>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</si>
  <si>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</si>
  <si>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</si>
  <si>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</si>
  <si>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</si>
  <si>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</si>
  <si>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</si>
  <si>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</si>
  <si>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</si>
  <si>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</si>
  <si>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</si>
  <si>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</si>
  <si>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</si>
  <si>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</si>
  <si>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</si>
  <si>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</si>
  <si>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</si>
  <si>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</si>
  <si>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</si>
  <si>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</si>
  <si>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</si>
  <si>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</si>
  <si>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</si>
  <si>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</si>
  <si>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</si>
  <si>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</si>
  <si>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</si>
  <si>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</si>
  <si>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</si>
  <si>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</si>
  <si>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</si>
  <si>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</si>
  <si>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</si>
  <si>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</si>
  <si>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</si>
  <si>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</si>
  <si>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</si>
  <si>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</si>
  <si>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</si>
  <si>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</si>
  <si>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</si>
  <si>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</si>
  <si>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</si>
  <si>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</si>
  <si>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</si>
  <si>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</si>
  <si>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</si>
  <si>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</si>
  <si>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</si>
  <si>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</si>
  <si>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</si>
  <si>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</si>
  <si>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</si>
  <si>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</si>
  <si>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</si>
  <si>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</si>
  <si>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</si>
  <si>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</si>
  <si>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</si>
  <si>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</si>
  <si>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</si>
  <si>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</si>
  <si>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</si>
  <si>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</si>
  <si>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</si>
  <si>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</si>
  <si>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</si>
  <si>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</si>
  <si>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</si>
  <si>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</si>
  <si>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</si>
  <si>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</si>
  <si>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</si>
  <si>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</si>
  <si>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</si>
  <si>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</si>
  <si>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</si>
  <si>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</si>
  <si>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</si>
  <si>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</si>
  <si>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</si>
  <si>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</si>
  <si>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</si>
  <si>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</si>
  <si>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</si>
  <si>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</si>
  <si>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</si>
  <si>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</si>
  <si>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</si>
  <si>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</si>
  <si>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</si>
  <si>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</si>
  <si>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</si>
  <si>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</si>
  <si>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</si>
  <si>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</si>
  <si>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</si>
  <si>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</si>
  <si>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</si>
  <si>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</si>
  <si>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</si>
  <si>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</si>
  <si>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</si>
  <si>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</si>
  <si>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</si>
  <si>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</si>
  <si>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</si>
  <si>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</si>
  <si>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</si>
  <si>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</si>
  <si>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</si>
  <si>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</si>
  <si>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</si>
  <si>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</si>
  <si>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</si>
  <si>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</si>
  <si>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</si>
  <si>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</si>
  <si>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</si>
  <si>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</si>
  <si>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</si>
  <si>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</si>
  <si>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</si>
  <si>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</si>
  <si>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</si>
  <si>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</si>
  <si>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</si>
  <si>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</si>
  <si>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</si>
  <si>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</si>
  <si>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</si>
  <si>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</si>
  <si>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</si>
  <si>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</si>
  <si>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</si>
  <si>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</si>
  <si>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</si>
  <si>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</si>
  <si>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</si>
  <si>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</si>
  <si>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</si>
  <si>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</si>
  <si>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</si>
  <si>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</si>
  <si>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</si>
  <si>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</si>
  <si>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</si>
  <si>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</si>
  <si>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</si>
  <si>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</si>
  <si>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</si>
  <si>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</si>
  <si>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</si>
  <si>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</si>
  <si>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</si>
  <si>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</si>
  <si>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</si>
  <si>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</si>
  <si>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</si>
  <si>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</si>
  <si>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</si>
  <si>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</si>
  <si>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</si>
  <si>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</si>
  <si>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</si>
  <si>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</si>
  <si>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</si>
  <si>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</si>
  <si>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</si>
  <si>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</si>
  <si>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</si>
  <si>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</si>
  <si>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</si>
  <si>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</si>
  <si>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</si>
  <si>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</si>
  <si>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</si>
  <si>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</si>
  <si>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</si>
  <si>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</si>
  <si>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</si>
  <si>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</si>
  <si>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</si>
  <si>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</si>
  <si>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</si>
  <si>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</si>
  <si>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</si>
  <si>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</si>
  <si>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</si>
  <si>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</si>
  <si>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</si>
  <si>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</si>
  <si>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</si>
  <si>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</si>
  <si>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</si>
  <si>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</si>
  <si>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</si>
  <si>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</si>
  <si>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</si>
  <si>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</si>
  <si>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</si>
  <si>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</si>
  <si>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</si>
  <si>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</si>
  <si>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</si>
  <si>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</si>
  <si>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</si>
  <si>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</si>
  <si>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</si>
  <si>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</si>
  <si>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</si>
  <si>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</si>
  <si>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</si>
  <si>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</si>
  <si>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</si>
  <si>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</si>
  <si>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</si>
  <si>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</si>
  <si>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</si>
  <si>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</si>
  <si>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</si>
  <si>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</si>
  <si>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</si>
  <si>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</si>
  <si>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</si>
  <si>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</si>
  <si>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</si>
  <si>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</si>
  <si>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</si>
  <si>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</si>
  <si>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</si>
  <si>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</si>
  <si>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</si>
  <si>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</si>
  <si>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</si>
  <si>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</si>
  <si>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</si>
  <si>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</si>
  <si>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</si>
  <si>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</si>
  <si>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</si>
  <si>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</si>
  <si>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</si>
  <si>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</si>
  <si>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</si>
  <si>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</si>
  <si>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</si>
  <si>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</si>
  <si>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</si>
  <si>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</si>
  <si>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</si>
  <si>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</si>
  <si>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</si>
  <si>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</si>
  <si>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</si>
  <si>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</si>
  <si>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</si>
  <si>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</si>
  <si>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</si>
  <si>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</si>
  <si>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</si>
  <si>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</si>
  <si>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</si>
  <si>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</si>
  <si>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</si>
  <si>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</si>
  <si>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</si>
  <si>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</si>
  <si>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</si>
  <si>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</si>
  <si>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</si>
  <si>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</si>
  <si>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</si>
  <si>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</si>
  <si>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</si>
  <si>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</si>
  <si>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</si>
  <si>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</si>
  <si>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</si>
  <si>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</si>
  <si>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</si>
  <si>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</si>
  <si>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</si>
  <si>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</si>
  <si>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</si>
  <si>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</si>
  <si>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</si>
  <si>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</si>
  <si>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</si>
  <si>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</si>
  <si>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</si>
  <si>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</si>
  <si>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</si>
  <si>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</si>
  <si>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</si>
  <si>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</si>
  <si>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</si>
  <si>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</si>
  <si>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</si>
  <si>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</si>
  <si>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</si>
  <si>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</si>
  <si>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</si>
  <si>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</si>
  <si>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</si>
  <si>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</si>
  <si>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</si>
  <si>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</si>
  <si>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</si>
  <si>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</si>
  <si>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</si>
  <si>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</si>
  <si>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</si>
  <si>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</si>
  <si>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</si>
  <si>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</si>
  <si>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</si>
  <si>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</si>
  <si>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</si>
  <si>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</si>
  <si>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</si>
  <si>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</si>
  <si>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</si>
  <si>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</si>
  <si>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</si>
  <si>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</si>
  <si>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</si>
  <si>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</si>
  <si>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</si>
  <si>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</si>
  <si>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</si>
  <si>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</si>
  <si>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</si>
  <si>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</si>
  <si>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</si>
  <si>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</si>
  <si>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</si>
  <si>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</si>
  <si>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</si>
  <si>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</si>
  <si>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</si>
  <si>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</si>
  <si>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</si>
  <si>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</si>
  <si>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</si>
  <si>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</si>
  <si>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</si>
  <si>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</si>
  <si>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</si>
  <si>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</si>
  <si>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</si>
  <si>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</si>
  <si>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</si>
  <si>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</si>
  <si>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</si>
  <si>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</si>
  <si>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</si>
  <si>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</si>
  <si>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</si>
  <si>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</si>
  <si>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</si>
  <si>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</si>
  <si>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</si>
  <si>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</si>
  <si>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</si>
  <si>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</si>
  <si>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</si>
  <si>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</si>
  <si>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</si>
  <si>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</si>
  <si>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</si>
  <si>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</si>
  <si>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</si>
  <si>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</si>
  <si>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</si>
  <si>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</si>
  <si>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</si>
  <si>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</si>
  <si>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</si>
  <si>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</si>
  <si>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</si>
  <si>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</si>
  <si>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</si>
  <si>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</si>
  <si>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</si>
  <si>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</si>
  <si>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</si>
  <si>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</si>
  <si>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</si>
  <si>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</si>
  <si>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</si>
  <si>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</si>
  <si>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</si>
  <si>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</si>
  <si>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</si>
  <si>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</si>
  <si>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</si>
  <si>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</si>
  <si>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</si>
  <si>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</si>
  <si>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</si>
  <si>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</si>
  <si>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</si>
  <si>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</si>
  <si>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</si>
  <si>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</si>
  <si>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</si>
  <si>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</si>
  <si>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</si>
  <si>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</si>
  <si>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</si>
  <si>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</si>
  <si>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</si>
  <si>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</si>
  <si>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</si>
  <si>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</si>
  <si>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</si>
  <si>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</si>
  <si>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</si>
  <si>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</si>
  <si>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</si>
  <si>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</si>
  <si>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</si>
  <si>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</si>
  <si>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</si>
  <si>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</si>
  <si>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</si>
  <si>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</si>
  <si>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</si>
  <si>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</si>
  <si>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</si>
  <si>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</si>
  <si>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</si>
  <si>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</si>
  <si>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</si>
  <si>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</si>
  <si>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</si>
  <si>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</si>
  <si>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</si>
  <si>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</si>
  <si>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</si>
  <si>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</si>
  <si>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</si>
  <si>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</si>
  <si>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</si>
  <si>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</si>
  <si>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</si>
  <si>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</si>
  <si>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</si>
  <si>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</si>
  <si>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</si>
  <si>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</si>
  <si>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</si>
  <si>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</si>
  <si>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</si>
  <si>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</si>
  <si>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</si>
  <si>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</si>
  <si>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</si>
  <si>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</si>
  <si>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</si>
  <si>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</si>
  <si>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</si>
  <si>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</si>
  <si>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</si>
  <si>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</si>
  <si>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</si>
  <si>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</si>
  <si>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</si>
  <si>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</si>
  <si>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</si>
  <si>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</si>
  <si>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</si>
  <si>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</si>
  <si>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</si>
  <si>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</si>
  <si>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</si>
  <si>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</si>
  <si>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</si>
  <si>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</si>
  <si>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</si>
  <si>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</si>
  <si>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</si>
  <si>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</si>
  <si>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</si>
  <si>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</si>
  <si>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</si>
  <si>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</si>
  <si>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</si>
  <si>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</si>
  <si>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</si>
  <si>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</si>
  <si>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</si>
  <si>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</si>
  <si>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</si>
  <si>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</si>
  <si>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</si>
  <si>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</si>
  <si>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</si>
  <si>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</si>
  <si>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</si>
  <si>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</si>
  <si>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</si>
  <si>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</si>
  <si>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</si>
  <si>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</si>
  <si>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</si>
  <si>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</si>
  <si>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</si>
  <si>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</si>
  <si>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</si>
  <si>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</si>
  <si>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</si>
  <si>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</si>
  <si>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</si>
  <si>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</si>
  <si>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</si>
  <si>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</si>
  <si>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</si>
  <si>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</si>
  <si>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</si>
  <si>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</si>
  <si>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</si>
  <si>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</si>
  <si>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</si>
  <si>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</si>
  <si>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</si>
  <si>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</si>
  <si>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</si>
  <si>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</si>
  <si>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</si>
  <si>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</si>
  <si>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</si>
  <si>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</si>
  <si>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</si>
  <si>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</si>
  <si>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</si>
  <si>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</si>
  <si>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</si>
  <si>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</si>
  <si>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</si>
  <si>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</si>
  <si>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</si>
  <si>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</si>
  <si>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</si>
  <si>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</si>
  <si>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</si>
  <si>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</si>
  <si>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</si>
  <si>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</si>
  <si>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</si>
  <si>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</si>
  <si>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</si>
  <si>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</si>
  <si>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</si>
  <si>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</si>
  <si>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</si>
  <si>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</si>
  <si>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</si>
  <si>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</si>
  <si>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</si>
  <si>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</si>
  <si>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</si>
  <si>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</si>
  <si>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</si>
  <si>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</si>
  <si>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</si>
  <si>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</si>
  <si>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</si>
  <si>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</si>
  <si>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</si>
  <si>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</si>
  <si>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</si>
  <si>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</si>
  <si>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</si>
  <si>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</si>
  <si>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</si>
  <si>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</si>
  <si>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</si>
  <si>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</si>
  <si>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</si>
  <si>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</si>
  <si>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</si>
  <si>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</si>
  <si>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</si>
  <si>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</si>
  <si>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</si>
  <si>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</si>
  <si>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</si>
  <si>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</si>
  <si>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</si>
  <si>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</si>
  <si>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</si>
  <si>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</si>
  <si>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</si>
  <si>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</si>
  <si>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</si>
  <si>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</si>
  <si>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</si>
  <si>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</si>
  <si>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</si>
  <si>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</si>
  <si>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</si>
  <si>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</si>
  <si>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</si>
  <si>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</si>
  <si>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</si>
  <si>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</si>
  <si>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</si>
  <si>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</si>
  <si>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</si>
  <si>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</si>
  <si>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</si>
  <si>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</si>
  <si>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</si>
  <si>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</si>
  <si>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</si>
  <si>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</si>
  <si>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</si>
  <si>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</si>
  <si>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</si>
  <si>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</si>
  <si>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</si>
  <si>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</si>
  <si>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</si>
  <si>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</si>
  <si>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</si>
  <si>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</si>
  <si>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</si>
  <si>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</si>
  <si>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</si>
  <si>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</si>
  <si>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</si>
  <si>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</si>
  <si>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</si>
  <si>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</si>
  <si>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</si>
  <si>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</si>
  <si>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</si>
  <si>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</si>
  <si>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</si>
  <si>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</si>
  <si>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</si>
  <si>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</si>
  <si>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</si>
  <si>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</si>
  <si>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</si>
  <si>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</si>
  <si>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</si>
  <si>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</si>
  <si>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</si>
  <si>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</si>
  <si>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</si>
  <si>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</si>
  <si>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</si>
  <si>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</si>
  <si>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</si>
  <si>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</si>
  <si>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</si>
  <si>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</si>
  <si>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</si>
  <si>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</si>
  <si>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</si>
  <si>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</si>
  <si>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</si>
  <si>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</si>
  <si>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</si>
  <si>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</si>
  <si>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</si>
  <si>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</si>
  <si>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</si>
  <si>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</si>
  <si>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</si>
  <si>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</si>
  <si>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</si>
  <si>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</si>
  <si>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</si>
  <si>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</si>
  <si>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</si>
  <si>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</si>
  <si>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</si>
  <si>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</si>
  <si>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</si>
  <si>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</si>
  <si>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</si>
  <si>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</si>
  <si>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</si>
  <si>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</si>
  <si>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</si>
  <si>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</si>
  <si>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</si>
  <si>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</si>
  <si>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</si>
  <si>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</si>
  <si>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</si>
  <si>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</si>
  <si>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</si>
  <si>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</si>
  <si>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</si>
  <si>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</si>
  <si>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</si>
  <si>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</si>
  <si>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</si>
  <si>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</si>
  <si>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</si>
  <si>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</si>
  <si>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</si>
  <si>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</si>
  <si>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</si>
  <si>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</si>
  <si>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</si>
  <si>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</si>
  <si>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</si>
  <si>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</si>
  <si>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</si>
  <si>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</si>
  <si>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</si>
  <si>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</si>
  <si>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</si>
  <si>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</si>
  <si>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</si>
  <si>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</si>
  <si>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</si>
  <si>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</si>
  <si>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</si>
  <si>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</si>
  <si>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</si>
  <si>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</si>
  <si>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</si>
  <si>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</si>
  <si>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</si>
  <si>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</si>
  <si>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</si>
  <si>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</si>
  <si>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</si>
  <si>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</si>
  <si>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</si>
  <si>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</si>
  <si>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</si>
  <si>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</si>
  <si>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</si>
  <si>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</si>
  <si>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</si>
  <si>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</si>
  <si>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</si>
  <si>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</si>
  <si>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</si>
  <si>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</si>
  <si>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</si>
  <si>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</si>
  <si>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</si>
  <si>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</si>
  <si>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</si>
  <si>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</si>
  <si>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</si>
  <si>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</si>
  <si>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</si>
  <si>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</si>
  <si>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</si>
  <si>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</si>
  <si>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</si>
  <si>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</si>
  <si>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</si>
  <si>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</si>
  <si>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</si>
  <si>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</si>
  <si>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</si>
  <si>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</si>
  <si>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</si>
  <si>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</si>
  <si>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</si>
  <si>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</si>
  <si>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</si>
  <si>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</si>
  <si>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</si>
  <si>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</si>
  <si>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</si>
  <si>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</si>
  <si>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</si>
  <si>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</si>
  <si>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</si>
  <si>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</si>
  <si>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</si>
  <si>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</si>
  <si>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</si>
  <si>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</si>
  <si>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</si>
  <si>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</si>
  <si>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</si>
  <si>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</si>
  <si>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</si>
  <si>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</si>
  <si>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</si>
  <si>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</si>
  <si>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</si>
  <si>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</si>
  <si>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</si>
  <si>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</si>
  <si>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</si>
  <si>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</si>
  <si>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</si>
  <si>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</si>
  <si>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</si>
  <si>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</si>
  <si>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</si>
  <si>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</si>
  <si>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</si>
  <si>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</si>
  <si>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</si>
  <si>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</si>
  <si>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</si>
  <si>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</si>
  <si>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</si>
  <si>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</si>
  <si>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</si>
  <si>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</si>
  <si>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</si>
  <si>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</si>
  <si>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</si>
  <si>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</si>
  <si>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</si>
  <si>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</si>
  <si>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</si>
  <si>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</si>
  <si>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</si>
  <si>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</si>
  <si>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</si>
  <si>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</si>
  <si>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</si>
  <si>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</si>
  <si>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</si>
  <si>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</si>
  <si>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</si>
  <si>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</si>
  <si>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</si>
  <si>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</si>
  <si>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</si>
  <si>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</si>
  <si>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</si>
  <si>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</si>
  <si>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</si>
  <si>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</si>
  <si>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</si>
  <si>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</si>
  <si>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</si>
  <si>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</si>
  <si>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</si>
  <si>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</si>
  <si>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</si>
  <si>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</si>
  <si>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</si>
  <si>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</si>
  <si>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</si>
  <si>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</si>
  <si>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</si>
  <si>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</si>
  <si>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</si>
  <si>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</si>
  <si>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</si>
  <si>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</si>
  <si>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</si>
  <si>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</si>
  <si>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</si>
  <si>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</si>
  <si>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</si>
  <si>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</si>
  <si>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</si>
  <si>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</si>
  <si>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</si>
  <si>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</si>
  <si>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</si>
  <si>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</si>
  <si>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</si>
  <si>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</si>
  <si>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</si>
  <si>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</si>
  <si>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</si>
  <si>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</si>
  <si>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</si>
  <si>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</si>
  <si>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</si>
  <si>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</si>
  <si>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</si>
  <si>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</si>
  <si>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</si>
  <si>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</si>
  <si>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</si>
  <si>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</si>
  <si>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</si>
  <si>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</si>
  <si>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</si>
  <si>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</si>
  <si>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</si>
  <si>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</si>
  <si>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</si>
  <si>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</si>
  <si>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</si>
  <si>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</si>
  <si>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</si>
  <si>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</si>
  <si>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</si>
  <si>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</si>
  <si>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</si>
  <si>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</si>
  <si>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</si>
  <si>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</si>
  <si>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</si>
  <si>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</si>
  <si>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</si>
  <si>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</si>
  <si>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</si>
  <si>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</si>
  <si>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</si>
  <si>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</si>
  <si>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</si>
  <si>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</si>
  <si>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</si>
  <si>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</si>
  <si>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</si>
  <si>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</si>
  <si>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</si>
  <si>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</si>
  <si>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</si>
  <si>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</si>
  <si>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</si>
  <si>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</si>
  <si>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</si>
  <si>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</si>
  <si>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</si>
  <si>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</si>
  <si>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</si>
  <si>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</si>
  <si>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</si>
  <si>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</si>
  <si>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</si>
  <si>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</si>
  <si>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</si>
  <si>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</si>
  <si>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</si>
  <si>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</si>
  <si>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</si>
  <si>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</si>
  <si>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</si>
  <si>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</si>
  <si>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</si>
  <si>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</si>
  <si>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</si>
  <si>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</si>
  <si>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</si>
  <si>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</si>
  <si>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</si>
  <si>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</si>
  <si>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</si>
  <si>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</si>
  <si>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</si>
  <si>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</si>
  <si>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</si>
  <si>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</si>
  <si>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</si>
  <si>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</si>
  <si>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</si>
  <si>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</si>
  <si>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</si>
  <si>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</si>
  <si>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</si>
  <si>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</si>
  <si>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</si>
  <si>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</si>
  <si>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</si>
  <si>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</si>
  <si>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</si>
  <si>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</si>
  <si>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</si>
  <si>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</si>
  <si>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</si>
  <si>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</si>
  <si>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</si>
  <si>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</si>
  <si>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</si>
  <si>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</si>
  <si>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</si>
  <si>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</si>
  <si>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</si>
  <si>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</si>
  <si>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</si>
  <si>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</si>
  <si>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</si>
  <si>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</si>
  <si>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</si>
  <si>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</si>
  <si>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</si>
  <si>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</si>
  <si>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</si>
  <si>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</si>
  <si>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</si>
  <si>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</si>
  <si>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</si>
  <si>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</si>
  <si>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</si>
  <si>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</si>
  <si>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</si>
  <si>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</si>
  <si>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</si>
  <si>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</si>
  <si>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</si>
  <si>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</si>
  <si>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</si>
  <si>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</si>
  <si>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</si>
  <si>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</si>
  <si>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</si>
  <si>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</si>
  <si>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</si>
  <si>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</si>
  <si>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</si>
  <si>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</si>
  <si>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</si>
  <si>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</si>
  <si>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</si>
  <si>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</si>
  <si>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</si>
  <si>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</si>
  <si>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</si>
  <si>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</si>
  <si>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</si>
  <si>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</si>
  <si>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</si>
  <si>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</si>
  <si>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</si>
  <si>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</si>
  <si>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</si>
  <si>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</si>
  <si>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</si>
  <si>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</si>
  <si>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</si>
  <si>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</si>
  <si>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</si>
  <si>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</si>
  <si>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</si>
  <si>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</si>
  <si>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</si>
  <si>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</si>
  <si>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</si>
  <si>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</si>
  <si>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</si>
  <si>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</si>
  <si>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</si>
  <si>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</si>
  <si>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</si>
  <si>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</si>
  <si>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</si>
  <si>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</si>
  <si>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</si>
  <si>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</si>
  <si>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</si>
  <si>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</si>
  <si>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</si>
  <si>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</si>
  <si>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</si>
  <si>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</si>
  <si>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</si>
  <si>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</si>
  <si>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</si>
  <si>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</si>
  <si>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</si>
  <si>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</si>
  <si>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</si>
  <si>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</si>
  <si>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</si>
  <si>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</si>
  <si>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</si>
  <si>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</si>
  <si>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</si>
  <si>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</si>
  <si>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</si>
  <si>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</si>
  <si>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</si>
  <si>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</si>
  <si>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</si>
  <si>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</si>
  <si>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</si>
  <si>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</si>
  <si>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</si>
  <si>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</si>
  <si>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</si>
  <si>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</si>
  <si>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</si>
  <si>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</si>
  <si>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</si>
  <si>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</si>
  <si>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</si>
  <si>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</si>
  <si>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</si>
  <si>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</si>
  <si>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</si>
  <si>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</si>
  <si>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</si>
  <si>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</si>
  <si>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</si>
  <si>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</si>
  <si>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</si>
  <si>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</si>
  <si>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</si>
  <si>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</si>
  <si>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</si>
  <si>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</si>
  <si>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</si>
  <si>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</si>
  <si>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</si>
  <si>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</si>
  <si>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</si>
  <si>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</si>
  <si>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</si>
  <si>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</si>
  <si>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</si>
  <si>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</si>
  <si>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</si>
  <si>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</si>
  <si>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</si>
  <si>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</si>
  <si>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</si>
  <si>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</si>
  <si>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</si>
  <si>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</si>
  <si>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</si>
  <si>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</si>
  <si>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</si>
  <si>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</si>
  <si>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</si>
  <si>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</si>
  <si>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</si>
  <si>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</si>
  <si>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</si>
  <si>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</si>
  <si>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</si>
  <si>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</si>
  <si>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</si>
  <si>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</si>
  <si>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</si>
  <si>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</si>
  <si>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</si>
  <si>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</si>
  <si>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</si>
  <si>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</si>
  <si>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</si>
  <si>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</si>
  <si>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</si>
  <si>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</si>
  <si>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</si>
  <si>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</si>
  <si>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</si>
  <si>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</si>
  <si>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</si>
  <si>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</si>
  <si>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</si>
  <si>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</si>
  <si>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</si>
  <si>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</si>
  <si>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</si>
  <si>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</si>
  <si>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</si>
  <si>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</si>
  <si>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</si>
  <si>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</si>
  <si>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</si>
  <si>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</si>
  <si>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</si>
  <si>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</si>
  <si>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</si>
  <si>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</si>
  <si>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</si>
  <si>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</si>
  <si>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</si>
  <si>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</si>
  <si>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</si>
  <si>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</si>
  <si>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</si>
  <si>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</si>
  <si>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</si>
  <si>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</si>
  <si>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</si>
  <si>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</si>
  <si>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</si>
  <si>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</si>
  <si>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</si>
  <si>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</si>
  <si>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</si>
  <si>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</si>
  <si>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</si>
  <si>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</si>
  <si>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</si>
  <si>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</si>
  <si>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</si>
  <si>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</si>
  <si>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</si>
  <si>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</si>
  <si>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</si>
  <si>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</si>
  <si>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</si>
  <si>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</si>
  <si>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</si>
  <si>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</si>
  <si>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</si>
  <si>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</si>
  <si>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</si>
  <si>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</si>
  <si>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</si>
  <si>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</si>
  <si>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</si>
  <si>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</si>
  <si>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</si>
  <si>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</si>
  <si>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</si>
  <si>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</si>
  <si>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</si>
  <si>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</si>
  <si>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</si>
  <si>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</si>
  <si>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</si>
  <si>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</si>
  <si>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</si>
  <si>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</si>
  <si>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</si>
  <si>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</si>
  <si>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</si>
  <si>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</si>
  <si>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</si>
  <si>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</si>
  <si>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</si>
  <si>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</si>
  <si>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</si>
  <si>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</si>
  <si>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</si>
  <si>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</si>
  <si>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</si>
  <si>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</si>
  <si>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</si>
  <si>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</si>
  <si>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</si>
  <si>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</si>
  <si>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</si>
  <si>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</si>
  <si>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</si>
  <si>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</si>
  <si>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</si>
  <si>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</si>
  <si>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</si>
  <si>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</si>
  <si>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</si>
  <si>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</si>
  <si>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</si>
  <si>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</si>
  <si>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</si>
  <si>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</si>
  <si>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</si>
  <si>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</si>
  <si>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</si>
  <si>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</si>
  <si>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</si>
  <si>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</si>
  <si>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</si>
  <si>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</si>
  <si>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</si>
  <si>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</si>
  <si>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</si>
  <si>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</si>
  <si>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</si>
  <si>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</si>
  <si>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</si>
  <si>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</si>
  <si>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</si>
  <si>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</si>
  <si>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</si>
  <si>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</si>
  <si>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</si>
  <si>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</si>
  <si>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</si>
  <si>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</si>
  <si>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</si>
  <si>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</si>
  <si>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</si>
  <si>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</si>
  <si>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</si>
  <si>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</si>
  <si>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</si>
  <si>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</si>
  <si>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</si>
  <si>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</si>
  <si>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</si>
  <si>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</si>
  <si>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</si>
  <si>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</si>
  <si>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</si>
  <si>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</si>
  <si>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</si>
  <si>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</si>
  <si>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</si>
  <si>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</si>
  <si>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</si>
  <si>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</si>
  <si>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</si>
  <si>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</si>
  <si>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</si>
  <si>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</si>
  <si>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</si>
  <si>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</si>
  <si>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</si>
  <si>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</si>
  <si>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</si>
  <si>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</si>
  <si>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</si>
  <si>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</si>
  <si>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</si>
  <si>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</si>
  <si>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</si>
  <si>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</si>
  <si>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</si>
  <si>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</si>
  <si>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</si>
  <si>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</si>
  <si>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</si>
  <si>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</si>
  <si>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</si>
  <si>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</si>
  <si>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</si>
  <si>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</si>
  <si>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</si>
  <si>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</si>
  <si>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</si>
  <si>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</si>
  <si>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</si>
  <si>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</si>
  <si>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</si>
  <si>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</si>
  <si>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</si>
  <si>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</si>
  <si>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</si>
  <si>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</si>
  <si>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</si>
  <si>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</si>
  <si>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</si>
  <si>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</si>
  <si>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</si>
  <si>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</si>
  <si>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</si>
  <si>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</si>
  <si>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</si>
  <si>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</si>
  <si>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</si>
  <si>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</si>
  <si>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</si>
  <si>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</si>
  <si>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</si>
  <si>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</si>
  <si>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</si>
  <si>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</si>
  <si>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</si>
  <si>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</si>
  <si>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</si>
  <si>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</si>
  <si>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</si>
  <si>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</si>
  <si>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</si>
  <si>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</si>
  <si>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</si>
  <si>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</si>
  <si>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</si>
  <si>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</si>
  <si>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</si>
  <si>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</si>
  <si>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</si>
  <si>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</si>
  <si>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</si>
  <si>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</si>
  <si>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</si>
  <si>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</si>
  <si>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</si>
  <si>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</si>
  <si>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</si>
  <si>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</si>
  <si>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</si>
  <si>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</si>
  <si>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</si>
  <si>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</si>
  <si>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</si>
  <si>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</si>
  <si>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</si>
  <si>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</si>
  <si>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</si>
  <si>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</si>
  <si>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</si>
  <si>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</si>
  <si>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</si>
  <si>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</si>
  <si>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</si>
  <si>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</si>
  <si>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</si>
  <si>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</si>
  <si>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</si>
  <si>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</si>
  <si>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</si>
  <si>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</si>
  <si>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</si>
  <si>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</si>
  <si>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</si>
  <si>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</si>
  <si>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</si>
  <si>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</si>
  <si>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</si>
  <si>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</si>
  <si>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</si>
  <si>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</si>
  <si>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</si>
  <si>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</si>
  <si>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</si>
  <si>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</si>
  <si>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</si>
  <si>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</si>
  <si>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</si>
  <si>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</si>
  <si>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</si>
  <si>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</si>
  <si>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</si>
  <si>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</si>
  <si>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</si>
  <si>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</si>
  <si>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</si>
  <si>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</si>
  <si>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</si>
  <si>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</si>
  <si>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</si>
  <si>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</si>
  <si>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</si>
  <si>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</si>
  <si>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</si>
  <si>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</si>
  <si>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</si>
  <si>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</si>
  <si>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</si>
  <si>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</si>
  <si>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</si>
  <si>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</si>
  <si>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</si>
  <si>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</si>
  <si>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</si>
  <si>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</si>
  <si>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</si>
  <si>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</si>
  <si>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</si>
  <si>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</si>
  <si>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</si>
  <si>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</si>
  <si>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</si>
  <si>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</si>
  <si>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</si>
  <si>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</si>
  <si>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</si>
  <si>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</si>
  <si>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</si>
  <si>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</si>
  <si>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</si>
  <si>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</si>
  <si>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</si>
  <si>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</si>
  <si>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</si>
  <si>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</si>
  <si>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</si>
  <si>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</si>
  <si>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</si>
  <si>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</si>
  <si>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</si>
  <si>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</si>
  <si>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</si>
  <si>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</si>
  <si>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</si>
  <si>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</si>
  <si>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</si>
  <si>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</si>
  <si>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</si>
  <si>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</si>
  <si>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</si>
  <si>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</si>
  <si>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</si>
  <si>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</si>
  <si>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</si>
  <si>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</si>
  <si>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</si>
  <si>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</si>
  <si>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</si>
  <si>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</si>
  <si>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</si>
  <si>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</si>
  <si>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</si>
  <si>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</si>
  <si>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</si>
  <si>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</si>
  <si>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</si>
  <si>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</si>
  <si>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</si>
  <si>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</si>
  <si>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</si>
  <si>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</si>
  <si>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</si>
  <si>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</si>
  <si>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</si>
  <si>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</si>
  <si>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</si>
  <si>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</si>
  <si>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</si>
  <si>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</si>
  <si>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</si>
  <si>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</si>
  <si>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</si>
  <si>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</si>
  <si>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</si>
  <si>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</si>
  <si>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</si>
  <si>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</si>
  <si>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</si>
  <si>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</si>
  <si>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</si>
  <si>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</si>
  <si>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</si>
  <si>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</si>
  <si>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</si>
  <si>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</si>
  <si>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</si>
  <si>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</si>
  <si>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</si>
  <si>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</si>
  <si>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</si>
  <si>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</si>
  <si>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</si>
  <si>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</si>
  <si>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</si>
  <si>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</si>
  <si>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</si>
  <si>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</si>
  <si>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</si>
  <si>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</si>
  <si>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</si>
  <si>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</si>
  <si>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</si>
  <si>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</si>
  <si>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</si>
  <si>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</si>
  <si>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</si>
  <si>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</si>
  <si>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</si>
  <si>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</si>
  <si>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</si>
  <si>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</si>
  <si>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</si>
  <si>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</si>
  <si>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</si>
  <si>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</si>
  <si>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</si>
  <si>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</si>
  <si>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</si>
  <si>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</si>
  <si>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</si>
  <si>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</si>
  <si>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</si>
  <si>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</si>
  <si>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</si>
  <si>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</si>
  <si>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</si>
  <si>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</si>
  <si>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</si>
  <si>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</si>
  <si>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</si>
  <si>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</si>
  <si>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</si>
  <si>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</si>
  <si>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</si>
  <si>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</si>
  <si>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</si>
  <si>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</si>
  <si>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</si>
  <si>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</si>
  <si>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</si>
  <si>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</si>
  <si>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</si>
  <si>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</si>
  <si>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</si>
  <si>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</si>
  <si>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</si>
  <si>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</si>
  <si>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</si>
  <si>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</si>
  <si>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</si>
  <si>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</si>
  <si>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</si>
  <si>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</si>
  <si>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</si>
  <si>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</si>
  <si>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</si>
  <si>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</si>
  <si>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</si>
  <si>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</si>
  <si>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</si>
  <si>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</si>
  <si>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</si>
  <si>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</si>
  <si>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</si>
  <si>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</si>
  <si>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</si>
  <si>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</si>
  <si>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</si>
  <si>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</si>
  <si>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</si>
  <si>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</si>
  <si>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</si>
  <si>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</si>
  <si>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</si>
  <si>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</si>
  <si>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</si>
  <si>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</si>
  <si>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</si>
  <si>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</si>
  <si>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</si>
  <si>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</si>
  <si>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</si>
  <si>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</si>
  <si>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</si>
  <si>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</si>
  <si>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</si>
  <si>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</si>
  <si>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</si>
  <si>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</si>
  <si>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</si>
  <si>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</si>
  <si>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</si>
  <si>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</si>
  <si>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</si>
  <si>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</si>
  <si>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</si>
  <si>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</si>
  <si>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</si>
  <si>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</si>
  <si>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</si>
  <si>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</si>
  <si>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</si>
  <si>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</si>
  <si>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</si>
  <si>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</si>
  <si>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</si>
  <si>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</si>
  <si>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</si>
  <si>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</si>
  <si>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</si>
  <si>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</si>
  <si>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</si>
  <si>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</si>
  <si>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</si>
  <si>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</si>
  <si>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</si>
  <si>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</si>
  <si>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</si>
  <si>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</si>
  <si>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</si>
  <si>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</si>
  <si>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</si>
  <si>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</si>
  <si>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</si>
  <si>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</si>
  <si>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</si>
  <si>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</si>
  <si>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</si>
  <si>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</si>
  <si>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</si>
  <si>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</si>
  <si>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</si>
  <si>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</si>
  <si>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</si>
  <si>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</si>
  <si>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</si>
  <si>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</si>
  <si>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</si>
  <si>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</si>
  <si>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</si>
  <si>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</si>
  <si>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</si>
  <si>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</si>
  <si>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</si>
  <si>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</si>
  <si>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</si>
  <si>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</si>
  <si>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</si>
  <si>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</si>
  <si>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</si>
  <si>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</si>
  <si>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</si>
  <si>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</si>
  <si>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</si>
  <si>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</si>
  <si>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</si>
  <si>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</si>
  <si>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</si>
  <si>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</si>
  <si>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</si>
  <si>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</si>
  <si>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</si>
  <si>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</si>
  <si>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</si>
  <si>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</si>
  <si>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</si>
  <si>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</si>
  <si>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</si>
  <si>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</si>
  <si>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</si>
  <si>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</si>
  <si>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</si>
  <si>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</si>
  <si>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</si>
  <si>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</si>
  <si>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</si>
  <si>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</si>
  <si>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</si>
  <si>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</si>
  <si>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</si>
  <si>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</si>
  <si>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</si>
  <si>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</si>
  <si>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</si>
  <si>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</si>
  <si>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</si>
  <si>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</si>
  <si>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</si>
  <si>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</si>
  <si>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</si>
  <si>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</si>
  <si>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</si>
  <si>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</si>
  <si>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</si>
  <si>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</si>
  <si>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</si>
  <si>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</si>
  <si>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</si>
  <si>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</si>
  <si>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</si>
  <si>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</si>
  <si>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</si>
  <si>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</si>
  <si>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</si>
  <si>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</si>
  <si>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</si>
  <si>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</si>
  <si>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</si>
  <si>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</si>
  <si>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</si>
  <si>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</si>
  <si>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</si>
  <si>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</si>
  <si>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</si>
  <si>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</si>
  <si>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</si>
  <si>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</si>
  <si>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</si>
  <si>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</si>
  <si>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</si>
  <si>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</si>
  <si>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</si>
  <si>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</si>
  <si>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</si>
  <si>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</si>
  <si>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</si>
  <si>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</si>
  <si>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</si>
  <si>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</si>
  <si>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</si>
  <si>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</si>
  <si>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</si>
  <si>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</si>
  <si>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</si>
  <si>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</si>
  <si>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</si>
  <si>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</si>
  <si>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</si>
  <si>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</si>
  <si>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</si>
  <si>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</si>
  <si>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</si>
  <si>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</si>
  <si>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</si>
  <si>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</si>
  <si>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</si>
  <si>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</si>
  <si>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</si>
  <si>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</si>
  <si>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</si>
  <si>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</si>
  <si>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</si>
  <si>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</si>
  <si>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</si>
  <si>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</si>
  <si>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</si>
  <si>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</si>
  <si>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</si>
  <si>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</si>
  <si>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</si>
  <si>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</si>
  <si>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</si>
  <si>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</si>
  <si>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</si>
  <si>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</si>
  <si>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</si>
  <si>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</si>
  <si>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</si>
  <si>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</si>
  <si>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</si>
  <si>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</si>
  <si>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</si>
  <si>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</si>
  <si>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</si>
  <si>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</si>
  <si>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</si>
  <si>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</si>
  <si>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</si>
  <si>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</si>
  <si>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</si>
  <si>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</si>
  <si>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</si>
  <si>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</si>
  <si>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</si>
  <si>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</si>
  <si>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</si>
  <si>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</si>
  <si>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</si>
  <si>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</si>
  <si>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</si>
  <si>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</si>
  <si>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</si>
  <si>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</si>
  <si>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</si>
  <si>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</si>
  <si>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</si>
  <si>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</si>
  <si>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</si>
  <si>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</si>
  <si>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</si>
  <si>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</si>
  <si>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</si>
  <si>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</si>
  <si>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</si>
  <si>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</si>
  <si>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</si>
  <si>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</si>
  <si>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</si>
  <si>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</si>
  <si>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</si>
  <si>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</si>
  <si>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</si>
  <si>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</si>
  <si>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</si>
  <si>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</si>
  <si>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</si>
  <si>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</si>
  <si>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</si>
  <si>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</si>
  <si>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</si>
  <si>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</si>
  <si>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</si>
  <si>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</si>
  <si>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</si>
  <si>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</si>
  <si>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</si>
  <si>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</si>
  <si>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</si>
  <si>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</si>
  <si>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</si>
  <si>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</si>
  <si>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</si>
  <si>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</si>
  <si>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</si>
  <si>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</si>
  <si>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</si>
  <si>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</si>
  <si>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</si>
  <si>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</si>
  <si>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</si>
  <si>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</si>
  <si>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</si>
  <si>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</si>
  <si>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</si>
  <si>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</si>
  <si>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</si>
  <si>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</si>
  <si>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</si>
  <si>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</si>
  <si>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</si>
  <si>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</si>
  <si>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</si>
  <si>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</si>
  <si>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</si>
  <si>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</si>
  <si>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</si>
  <si>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</si>
  <si>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</si>
  <si>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</si>
  <si>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</si>
  <si>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</si>
  <si>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</si>
  <si>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</si>
  <si>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</si>
  <si>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</si>
  <si>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</si>
  <si>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</si>
  <si>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</si>
  <si>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</si>
  <si>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</si>
  <si>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</si>
  <si>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</si>
  <si>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</si>
  <si>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</si>
  <si>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</si>
  <si>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</si>
  <si>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</si>
  <si>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</si>
  <si>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</si>
  <si>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</si>
  <si>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</si>
  <si>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</si>
  <si>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</si>
  <si>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</si>
  <si>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</si>
  <si>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</si>
  <si>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</si>
  <si>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</si>
  <si>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</si>
  <si>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</si>
  <si>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</si>
  <si>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</si>
  <si>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</si>
  <si>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</si>
  <si>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</si>
  <si>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</si>
  <si>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</si>
  <si>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</si>
  <si>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</si>
  <si>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</si>
  <si>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</si>
  <si>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</si>
  <si>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</si>
  <si>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</si>
  <si>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</si>
  <si>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</si>
  <si>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</si>
  <si>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</si>
  <si>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</si>
  <si>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</si>
  <si>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</si>
  <si>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</si>
  <si>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</si>
  <si>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</si>
  <si>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</si>
  <si>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</si>
  <si>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</si>
  <si>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</si>
  <si>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</si>
  <si>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</si>
  <si>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</si>
  <si>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</si>
  <si>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</si>
  <si>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</si>
  <si>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</si>
  <si>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</si>
  <si>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</si>
  <si>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</si>
  <si>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</si>
  <si>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</si>
  <si>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</si>
  <si>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</si>
  <si>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</si>
  <si>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</si>
  <si>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</si>
  <si>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</si>
  <si>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</si>
  <si>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</si>
  <si>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</si>
  <si>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</si>
  <si>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</si>
  <si>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</si>
  <si>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</si>
  <si>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</si>
  <si>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</si>
  <si>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</si>
  <si>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</si>
  <si>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</si>
  <si>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</si>
  <si>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</si>
  <si>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</si>
  <si>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</si>
  <si>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</si>
  <si>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</si>
  <si>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</si>
  <si>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</si>
  <si>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</si>
  <si>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</si>
  <si>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</si>
  <si>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</si>
  <si>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</si>
  <si>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</si>
  <si>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</si>
  <si>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</si>
  <si>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</si>
  <si>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</si>
  <si>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</si>
  <si>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</si>
  <si>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</si>
  <si>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</si>
  <si>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</si>
  <si>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</si>
  <si>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</si>
  <si>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</si>
  <si>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</si>
  <si>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</si>
  <si>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</si>
  <si>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</si>
  <si>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</si>
  <si>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</si>
  <si>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</si>
  <si>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</si>
  <si>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</si>
  <si>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</si>
  <si>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</si>
  <si>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</si>
  <si>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</si>
  <si>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</si>
  <si>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</si>
  <si>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</si>
  <si>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</si>
  <si>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</si>
  <si>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</si>
  <si>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</si>
  <si>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</si>
  <si>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</si>
  <si>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</si>
  <si>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</si>
  <si>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</si>
  <si>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</si>
  <si>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</si>
  <si>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</si>
  <si>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</si>
  <si>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</si>
  <si>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</si>
  <si>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</si>
  <si>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</si>
  <si>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</si>
  <si>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</si>
  <si>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</si>
  <si>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</si>
  <si>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</si>
  <si>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</si>
  <si>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</si>
  <si>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</si>
  <si>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</si>
  <si>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</si>
  <si>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</si>
  <si>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</si>
  <si>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</si>
  <si>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</si>
  <si>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</si>
  <si>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</si>
  <si>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</si>
  <si>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</si>
  <si>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</si>
  <si>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</si>
  <si>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</si>
  <si>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</si>
  <si>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</si>
  <si>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</si>
  <si>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</si>
  <si>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</si>
  <si>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</si>
  <si>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</si>
  <si>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</si>
  <si>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</si>
  <si>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</si>
  <si>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</si>
  <si>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</si>
  <si>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</si>
  <si>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</si>
  <si>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</si>
  <si>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</si>
  <si>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</si>
  <si>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</si>
  <si>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</si>
  <si>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</si>
  <si>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</si>
  <si>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</si>
  <si>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</si>
  <si>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</si>
  <si>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</si>
  <si>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</si>
  <si>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</si>
  <si>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</si>
  <si>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</si>
  <si>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</si>
  <si>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</si>
  <si>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</si>
  <si>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</si>
  <si>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</si>
  <si>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</si>
  <si>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</si>
  <si>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</si>
  <si>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</si>
  <si>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</si>
  <si>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</si>
  <si>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</si>
  <si>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</si>
  <si>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</si>
  <si>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</si>
  <si>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</si>
  <si>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</si>
  <si>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</si>
  <si>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</si>
  <si>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</si>
  <si>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</si>
  <si>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</si>
  <si>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</si>
  <si>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</si>
  <si>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</si>
  <si>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</si>
  <si>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</si>
  <si>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</si>
  <si>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</si>
  <si>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</si>
  <si>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</si>
  <si>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</si>
  <si>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</si>
  <si>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</si>
  <si>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</si>
  <si>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</si>
  <si>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</si>
  <si>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</si>
  <si>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</si>
  <si>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</si>
  <si>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</si>
  <si>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</si>
  <si>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</si>
  <si>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</si>
  <si>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</si>
  <si>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</si>
  <si>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</si>
  <si>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</si>
  <si>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</si>
  <si>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</si>
  <si>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</si>
  <si>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</si>
  <si>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</si>
  <si>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</si>
  <si>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</si>
  <si>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</si>
  <si>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</si>
  <si>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</si>
  <si>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</si>
  <si>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</si>
  <si>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</si>
  <si>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</si>
  <si>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</si>
  <si>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</si>
  <si>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</si>
  <si>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</si>
  <si>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</si>
  <si>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</si>
  <si>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</si>
  <si>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</si>
  <si>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</si>
  <si>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</si>
  <si>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</si>
  <si>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</si>
  <si>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</si>
  <si>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</si>
  <si>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</si>
  <si>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</si>
  <si>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</si>
  <si>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</si>
  <si>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</si>
  <si>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</si>
  <si>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</si>
  <si>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</si>
  <si>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</si>
  <si>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</si>
  <si>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</si>
  <si>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</si>
  <si>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</si>
  <si>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</si>
  <si>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</si>
  <si>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</si>
  <si>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</si>
  <si>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</si>
  <si>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</si>
  <si>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</si>
  <si>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</si>
  <si>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</si>
  <si>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</si>
  <si>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</si>
  <si>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</si>
  <si>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</si>
  <si>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</si>
  <si>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</si>
  <si>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</si>
  <si>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</si>
  <si>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</si>
  <si>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</si>
  <si>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</si>
  <si>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</si>
  <si>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</si>
  <si>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</si>
  <si>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</si>
  <si>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</si>
  <si>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</si>
  <si>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</si>
  <si>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</si>
  <si>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</si>
  <si>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</si>
  <si>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</si>
  <si>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</si>
  <si>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</si>
  <si>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</si>
  <si>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</si>
  <si>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</si>
  <si>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</si>
  <si>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</si>
  <si>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</si>
  <si>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</si>
  <si>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</si>
  <si>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</si>
  <si>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</si>
  <si>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</si>
  <si>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</si>
  <si>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</si>
  <si>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</si>
  <si>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</si>
  <si>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</si>
  <si>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</si>
  <si>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</si>
  <si>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</si>
  <si>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</si>
  <si>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</si>
  <si>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</si>
  <si>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</si>
  <si>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</si>
  <si>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</si>
  <si>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</si>
  <si>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</si>
  <si>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</si>
  <si>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</si>
  <si>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</si>
  <si>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</si>
  <si>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</si>
  <si>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</si>
  <si>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</si>
  <si>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</si>
  <si>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</si>
  <si>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</si>
  <si>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</si>
  <si>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</si>
  <si>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</si>
  <si>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</si>
  <si>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</si>
  <si>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</si>
  <si>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</si>
  <si>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</si>
  <si>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</si>
  <si>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</si>
  <si>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</si>
  <si>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</si>
  <si>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</si>
  <si>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</si>
  <si>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</si>
  <si>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</si>
  <si>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</si>
  <si>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</si>
  <si>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</si>
  <si>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</si>
  <si>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</si>
  <si>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</si>
  <si>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</si>
  <si>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</si>
  <si>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</si>
  <si>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</si>
  <si>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</si>
  <si>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</si>
  <si>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</si>
  <si>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</si>
  <si>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</si>
  <si>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</si>
  <si>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</si>
  <si>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</si>
  <si>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</si>
  <si>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</si>
  <si>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</si>
  <si>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</si>
  <si>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</si>
  <si>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</si>
  <si>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</si>
  <si>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</si>
  <si>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</si>
  <si>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</si>
  <si>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</si>
  <si>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</si>
  <si>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</si>
  <si>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</si>
  <si>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</si>
  <si>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</si>
  <si>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</si>
  <si>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</si>
  <si>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</si>
  <si>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</si>
  <si>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</si>
  <si>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</si>
  <si>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</si>
  <si>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</si>
  <si>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</si>
  <si>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</si>
  <si>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</si>
  <si>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</si>
  <si>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</si>
  <si>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</si>
  <si>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</si>
  <si>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</si>
  <si>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</si>
  <si>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</si>
  <si>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</si>
  <si>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</si>
  <si>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</si>
  <si>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</si>
  <si>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</si>
  <si>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</si>
  <si>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</si>
  <si>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</si>
  <si>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</si>
  <si>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</si>
  <si>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</si>
  <si>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</si>
  <si>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</si>
  <si>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</si>
  <si>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</si>
  <si>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</si>
  <si>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</si>
  <si>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</si>
  <si>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</si>
  <si>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</si>
  <si>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</si>
  <si>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</si>
  <si>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</si>
  <si>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</si>
  <si>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</si>
  <si>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</si>
  <si>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</si>
  <si>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</si>
  <si>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</si>
  <si>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</si>
  <si>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</si>
  <si>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</si>
  <si>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</si>
  <si>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</si>
  <si>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</si>
  <si>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</si>
  <si>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</si>
  <si>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</si>
  <si>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</si>
  <si>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</si>
  <si>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</si>
  <si>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</si>
  <si>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</si>
  <si>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</si>
  <si>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</si>
  <si>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</si>
  <si>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</si>
  <si>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</si>
  <si>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</si>
  <si>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</si>
  <si>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</si>
  <si>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</si>
  <si>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</si>
  <si>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</si>
  <si>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</si>
  <si>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</si>
  <si>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</si>
  <si>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</si>
  <si>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</si>
  <si>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</si>
  <si>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</si>
  <si>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</si>
  <si>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</si>
  <si>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</si>
  <si>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</si>
  <si>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</si>
  <si>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</si>
  <si>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</si>
  <si>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</si>
  <si>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</si>
  <si>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</si>
  <si>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</si>
  <si>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</si>
  <si>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</si>
  <si>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</si>
  <si>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</si>
  <si>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</si>
  <si>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</si>
  <si>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</si>
  <si>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</si>
  <si>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</si>
  <si>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</si>
  <si>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</si>
  <si>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</si>
  <si>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</si>
  <si>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</si>
  <si>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</si>
  <si>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</si>
  <si>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</si>
  <si>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</si>
  <si>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</si>
  <si>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</si>
  <si>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</si>
  <si>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</si>
  <si>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</si>
  <si>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</si>
  <si>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</si>
  <si>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</si>
  <si>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</si>
  <si>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</si>
  <si>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</si>
  <si>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</si>
  <si>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</si>
  <si>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</si>
  <si>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</si>
  <si>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</si>
  <si>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</si>
  <si>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</si>
  <si>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</si>
  <si>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</si>
  <si>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</si>
  <si>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</si>
  <si>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</si>
  <si>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</si>
  <si>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</si>
  <si>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</si>
  <si>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</si>
  <si>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</si>
  <si>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</si>
  <si>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</si>
  <si>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</si>
  <si>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</si>
  <si>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</si>
  <si>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</si>
  <si>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</si>
  <si>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</si>
  <si>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</si>
  <si>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</si>
  <si>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</si>
  <si>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</si>
  <si>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</si>
  <si>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</si>
  <si>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</si>
  <si>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</si>
  <si>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</si>
  <si>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</si>
  <si>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</si>
  <si>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</si>
  <si>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</si>
  <si>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</si>
  <si>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</si>
  <si>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</si>
  <si>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</si>
  <si>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</si>
  <si>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</si>
  <si>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</si>
  <si>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</si>
  <si>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</si>
  <si>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</si>
  <si>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</si>
  <si>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</si>
  <si>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</si>
  <si>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</si>
  <si>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</si>
  <si>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</si>
  <si>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</si>
  <si>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</si>
  <si>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</si>
  <si>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</si>
  <si>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</si>
  <si>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</si>
  <si>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</si>
  <si>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</si>
  <si>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</si>
  <si>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</si>
  <si>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</si>
  <si>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</si>
  <si>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</si>
  <si>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</si>
  <si>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</si>
  <si>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</si>
  <si>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</si>
  <si>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</si>
  <si>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</si>
  <si>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</si>
  <si>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</si>
  <si>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</si>
  <si>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</si>
  <si>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</si>
  <si>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</si>
  <si>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</si>
  <si>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</si>
  <si>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</si>
  <si>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</si>
  <si>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</si>
  <si>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</si>
  <si>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</si>
  <si>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</si>
  <si>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</si>
  <si>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</si>
  <si>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</si>
  <si>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</si>
  <si>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</si>
  <si>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</si>
  <si>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</si>
  <si>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</si>
  <si>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</si>
  <si>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</si>
  <si>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</si>
  <si>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</si>
  <si>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</si>
  <si>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</si>
  <si>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</si>
  <si>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</si>
  <si>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</si>
  <si>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</si>
  <si>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</si>
  <si>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</si>
  <si>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</si>
  <si>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</si>
  <si>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</si>
  <si>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</si>
  <si>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</si>
  <si>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</si>
  <si>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</si>
  <si>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</si>
  <si>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</si>
  <si>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</si>
  <si>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</si>
  <si>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</si>
  <si>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</si>
  <si>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</si>
  <si>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</si>
  <si>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</si>
  <si>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</si>
  <si>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</si>
  <si>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</si>
  <si>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</si>
  <si>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</si>
  <si>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</si>
  <si>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</si>
  <si>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</si>
  <si>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</si>
  <si>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</si>
  <si>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</si>
  <si>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</si>
  <si>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</si>
  <si>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</si>
  <si>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</si>
  <si>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</si>
  <si>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</si>
  <si>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</si>
  <si>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</si>
  <si>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</si>
  <si>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</si>
  <si>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</si>
  <si>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</si>
  <si>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</si>
  <si>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</si>
  <si>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</si>
  <si>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</si>
  <si>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</si>
  <si>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</si>
  <si>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</si>
  <si>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</si>
  <si>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</si>
  <si>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</si>
  <si>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</si>
  <si>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</si>
  <si>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</si>
  <si>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</si>
  <si>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</si>
  <si>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</si>
  <si>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</si>
  <si>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</si>
  <si>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</si>
  <si>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</si>
  <si>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</si>
  <si>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</si>
  <si>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</si>
  <si>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</si>
  <si>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</si>
  <si>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</si>
  <si>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</si>
  <si>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</si>
  <si>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</si>
  <si>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</si>
  <si>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</si>
  <si>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</si>
  <si>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</si>
  <si>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</si>
  <si>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</si>
  <si>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</si>
  <si>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</si>
  <si>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</si>
  <si>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</si>
  <si>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</si>
  <si>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</si>
  <si>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</si>
  <si>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</si>
  <si>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</si>
  <si>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</si>
  <si>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</si>
  <si>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</si>
  <si>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</si>
  <si>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</si>
  <si>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</si>
  <si>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</si>
  <si>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</si>
  <si>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</si>
  <si>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</si>
  <si>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</si>
  <si>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</si>
  <si>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</si>
  <si>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</si>
  <si>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</si>
  <si>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</si>
  <si>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</si>
  <si>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</si>
  <si>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</si>
  <si>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</si>
  <si>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</si>
  <si>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</si>
  <si>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</si>
  <si>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</si>
  <si>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</si>
  <si>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</si>
  <si>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</si>
  <si>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</si>
  <si>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</si>
  <si>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</si>
  <si>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</si>
  <si>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</si>
  <si>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</si>
  <si>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</si>
  <si>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</si>
  <si>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</si>
  <si>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</si>
  <si>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</si>
  <si>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</si>
  <si>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</si>
  <si>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</si>
  <si>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</si>
  <si>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</si>
  <si>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</si>
  <si>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</si>
  <si>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</si>
  <si>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</si>
  <si>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</si>
  <si>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</si>
  <si>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</si>
  <si>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</si>
  <si>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</si>
  <si>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</si>
  <si>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</si>
  <si>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</si>
  <si>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</si>
  <si>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</si>
  <si>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</si>
  <si>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</si>
  <si>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</si>
  <si>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</si>
  <si>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</si>
  <si>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</si>
  <si>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</si>
  <si>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</si>
  <si>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</si>
  <si>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</si>
  <si>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</si>
  <si>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</si>
  <si>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</si>
  <si>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</si>
  <si>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</si>
  <si>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</si>
  <si>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</si>
  <si>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</si>
  <si>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</si>
  <si>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</si>
  <si>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</si>
  <si>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</si>
  <si>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</si>
  <si>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</si>
  <si>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</si>
  <si>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</si>
  <si>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</si>
  <si>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</si>
  <si>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</si>
  <si>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</si>
  <si>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</si>
  <si>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</si>
  <si>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</si>
  <si>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</si>
  <si>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</si>
  <si>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</si>
  <si>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</si>
  <si>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</si>
  <si>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</si>
  <si>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</si>
  <si>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</si>
  <si>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</si>
  <si>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</si>
  <si>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</si>
  <si>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</si>
  <si>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</si>
  <si>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</si>
  <si>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</si>
  <si>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</si>
  <si>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</si>
  <si>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</si>
  <si>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</si>
  <si>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</si>
  <si>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</si>
  <si>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</si>
  <si>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</si>
  <si>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</si>
  <si>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</si>
  <si>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</si>
  <si>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</si>
  <si>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</si>
  <si>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</si>
  <si>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</si>
  <si>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</si>
  <si>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</si>
  <si>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</si>
  <si>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</si>
  <si>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</si>
  <si>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</si>
  <si>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</si>
  <si>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</si>
  <si>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</si>
  <si>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</si>
  <si>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</si>
  <si>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</si>
  <si>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</si>
  <si>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</si>
  <si>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</si>
  <si>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</si>
  <si>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</si>
  <si>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</si>
  <si>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</si>
  <si>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</si>
  <si>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</si>
  <si>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</si>
  <si>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</si>
  <si>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</si>
  <si>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</si>
  <si>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</si>
  <si>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</si>
  <si>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</si>
  <si>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</si>
  <si>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</si>
  <si>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</si>
  <si>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</si>
  <si>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</si>
  <si>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</si>
  <si>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</si>
  <si>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</si>
  <si>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</si>
  <si>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</si>
  <si>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</si>
  <si>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</si>
  <si>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</si>
  <si>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</si>
  <si>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</si>
  <si>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</si>
  <si>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</si>
  <si>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</si>
  <si>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</si>
  <si>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</si>
  <si>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</si>
  <si>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</si>
  <si>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</si>
  <si>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</si>
  <si>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</si>
  <si>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</si>
  <si>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</si>
  <si>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</si>
  <si>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</si>
  <si>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</si>
  <si>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</si>
  <si>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</si>
  <si>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</si>
  <si>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</si>
  <si>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</si>
  <si>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</si>
  <si>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</si>
  <si>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</si>
  <si>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</si>
  <si>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</si>
  <si>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</si>
  <si>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</si>
  <si>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</si>
  <si>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</si>
  <si>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</si>
  <si>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</si>
  <si>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</si>
  <si>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</si>
  <si>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</si>
  <si>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</si>
  <si>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</si>
  <si>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</si>
  <si>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</si>
  <si>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</si>
  <si>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</si>
  <si>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</si>
  <si>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</si>
  <si>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</si>
  <si>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</si>
  <si>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</si>
  <si>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</si>
  <si>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</si>
  <si>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</si>
  <si>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</si>
  <si>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</si>
  <si>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</si>
  <si>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</si>
  <si>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</si>
  <si>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</si>
  <si>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</si>
  <si>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</si>
  <si>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</si>
  <si>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</si>
  <si>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</si>
  <si>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</si>
  <si>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</si>
  <si>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</si>
  <si>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</si>
  <si>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</si>
  <si>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</si>
  <si>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</si>
  <si>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</si>
  <si>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</si>
  <si>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</si>
  <si>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</si>
  <si>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</si>
  <si>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</si>
  <si>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</si>
  <si>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</si>
  <si>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</si>
  <si>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</si>
  <si>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</si>
  <si>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</si>
  <si>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</si>
  <si>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</si>
  <si>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</si>
  <si>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</si>
  <si>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</si>
  <si>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</si>
  <si>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</si>
  <si>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</si>
  <si>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</si>
  <si>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</si>
  <si>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</si>
  <si>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</si>
  <si>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</si>
  <si>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</si>
  <si>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</si>
  <si>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</si>
  <si>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</si>
  <si>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</si>
  <si>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</si>
  <si>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</si>
  <si>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</si>
  <si>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</si>
  <si>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</si>
  <si>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</si>
  <si>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</si>
  <si>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</si>
  <si>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</si>
  <si>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</si>
  <si>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</si>
  <si>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</si>
  <si>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</si>
  <si>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</si>
  <si>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</si>
  <si>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</si>
  <si>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</si>
  <si>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</si>
  <si>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</si>
  <si>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</si>
  <si>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</si>
  <si>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</si>
  <si>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</si>
  <si>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</si>
  <si>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</si>
  <si>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</si>
  <si>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</si>
  <si>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</si>
  <si>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</si>
  <si>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</si>
  <si>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</si>
  <si>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</si>
  <si>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</si>
  <si>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</si>
  <si>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</si>
  <si>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</si>
  <si>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</si>
  <si>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</si>
  <si>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</si>
  <si>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</si>
  <si>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</si>
  <si>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</si>
  <si>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</si>
  <si>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</si>
  <si>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</si>
  <si>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</si>
  <si>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</si>
  <si>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</si>
  <si>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</si>
  <si>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</si>
  <si>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</si>
  <si>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</si>
  <si>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</si>
  <si>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</si>
  <si>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</si>
  <si>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</si>
  <si>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</si>
  <si>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</si>
  <si>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</si>
  <si>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</si>
  <si>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</si>
  <si>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</si>
  <si>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</si>
  <si>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</si>
  <si>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</si>
  <si>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</si>
  <si>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</si>
  <si>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</si>
  <si>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</si>
  <si>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</si>
  <si>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</si>
  <si>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</si>
  <si>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</si>
  <si>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</si>
  <si>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</si>
  <si>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</si>
  <si>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</si>
  <si>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</si>
  <si>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</si>
  <si>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</si>
  <si>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</si>
  <si>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</si>
  <si>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</si>
  <si>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</si>
  <si>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</si>
  <si>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</si>
  <si>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</si>
  <si>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</si>
  <si>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</si>
  <si>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</si>
  <si>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</si>
  <si>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</si>
  <si>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</si>
  <si>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</si>
  <si>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</si>
  <si>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</si>
  <si>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</si>
  <si>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</si>
  <si>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</si>
  <si>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</si>
  <si>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</si>
  <si>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</si>
  <si>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</si>
  <si>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</si>
  <si>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</si>
  <si>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</si>
  <si>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</si>
  <si>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</si>
  <si>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</si>
  <si>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</si>
  <si>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</si>
  <si>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</si>
  <si>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</si>
  <si>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</si>
  <si>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</si>
  <si>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</si>
  <si>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</si>
  <si>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</si>
  <si>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</si>
  <si>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</si>
  <si>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</si>
  <si>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</si>
  <si>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</si>
  <si>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</si>
  <si>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</si>
  <si>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</si>
  <si>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</si>
  <si>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</si>
  <si>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</si>
  <si>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</si>
  <si>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</si>
  <si>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</si>
  <si>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</si>
  <si>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</si>
  <si>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</si>
  <si>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</si>
  <si>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</si>
  <si>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</si>
  <si>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</si>
  <si>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</si>
  <si>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</si>
  <si>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</si>
  <si>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</si>
  <si>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</si>
  <si>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</si>
  <si>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</si>
  <si>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</si>
  <si>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</si>
  <si>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</si>
  <si>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</si>
  <si>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</si>
  <si>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</si>
  <si>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</si>
  <si>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</si>
  <si>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</si>
  <si>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</si>
  <si>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</si>
  <si>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</si>
  <si>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</si>
  <si>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</si>
  <si>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</si>
  <si>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</si>
  <si>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</si>
  <si>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</si>
  <si>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</si>
  <si>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</si>
  <si>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</si>
  <si>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</si>
  <si>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</si>
  <si>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</si>
  <si>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</si>
  <si>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</si>
  <si>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</si>
  <si>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</si>
  <si>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</si>
  <si>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</si>
  <si>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</si>
  <si>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</si>
  <si>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</si>
  <si>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</si>
  <si>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</si>
  <si>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</si>
  <si>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</si>
  <si>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</si>
  <si>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</si>
  <si>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</si>
  <si>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</si>
  <si>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</si>
  <si>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</si>
  <si>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</si>
  <si>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</si>
  <si>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</si>
  <si>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</si>
  <si>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</si>
  <si>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</si>
  <si>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</si>
  <si>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</si>
  <si>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</si>
  <si>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</si>
  <si>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</si>
  <si>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</si>
  <si>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</si>
  <si>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</si>
  <si>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</si>
  <si>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</si>
  <si>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</si>
  <si>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</si>
  <si>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</si>
  <si>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</si>
  <si>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</si>
  <si>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</si>
  <si>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</si>
  <si>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</si>
  <si>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</si>
  <si>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</si>
  <si>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</si>
  <si>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</si>
  <si>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</si>
  <si>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</si>
  <si>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</si>
  <si>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</si>
  <si>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</si>
  <si>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</si>
  <si>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</si>
  <si>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</si>
  <si>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</si>
  <si>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</si>
  <si>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</si>
  <si>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</si>
  <si>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</si>
  <si>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</si>
  <si>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</si>
  <si>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</si>
  <si>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</si>
  <si>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</si>
  <si>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</si>
  <si>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</si>
  <si>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</si>
  <si>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</si>
  <si>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</si>
  <si>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</si>
  <si>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</si>
  <si>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</si>
  <si>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</si>
  <si>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</si>
  <si>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</si>
  <si>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</si>
  <si>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</si>
  <si>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</si>
  <si>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</si>
  <si>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</si>
  <si>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</si>
  <si>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</si>
  <si>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</si>
  <si>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</si>
  <si>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</si>
  <si>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</si>
  <si>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</si>
  <si>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</si>
  <si>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</si>
  <si>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</si>
  <si>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</si>
  <si>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</si>
  <si>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</si>
  <si>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</si>
  <si>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</si>
  <si>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</si>
  <si>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</si>
  <si>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</si>
  <si>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</si>
  <si>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</si>
  <si>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</si>
  <si>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</si>
  <si>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</si>
  <si>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</si>
  <si>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</si>
  <si>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</si>
  <si>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</si>
  <si>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</si>
  <si>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</si>
  <si>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</si>
  <si>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</si>
  <si>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</si>
  <si>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</si>
  <si>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</si>
  <si>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</si>
  <si>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</si>
  <si>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</si>
  <si>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</si>
  <si>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</si>
  <si>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</si>
  <si>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</si>
  <si>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</si>
  <si>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</si>
  <si>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</si>
  <si>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</si>
  <si>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</si>
  <si>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</si>
  <si>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</si>
  <si>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</si>
  <si>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</si>
  <si>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</si>
  <si>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</si>
  <si>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</si>
  <si>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</si>
  <si>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</si>
  <si>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</si>
  <si>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</si>
  <si>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</si>
  <si>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</si>
  <si>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</si>
  <si>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</si>
  <si>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</si>
  <si>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</si>
  <si>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</si>
  <si>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</si>
  <si>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</si>
  <si>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</si>
  <si>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</si>
  <si>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</si>
  <si>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</si>
  <si>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</si>
  <si>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</si>
  <si>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</si>
  <si>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</si>
  <si>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</si>
  <si>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</si>
  <si>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</si>
  <si>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</si>
  <si>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</si>
  <si>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</si>
  <si>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</si>
  <si>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</si>
  <si>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</si>
  <si>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</si>
  <si>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</si>
  <si>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</si>
  <si>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</si>
  <si>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</si>
  <si>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</si>
  <si>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</si>
  <si>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</si>
  <si>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</si>
  <si>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</si>
  <si>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</si>
  <si>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</si>
  <si>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</si>
  <si>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</si>
  <si>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</si>
  <si>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</si>
  <si>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</si>
  <si>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</si>
  <si>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</si>
  <si>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</si>
  <si>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</si>
  <si>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</si>
  <si>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</si>
  <si>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</si>
  <si>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</si>
  <si>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</si>
  <si>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</si>
  <si>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</si>
  <si>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</si>
  <si>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</si>
  <si>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</si>
  <si>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</si>
  <si>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</si>
  <si>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</si>
  <si>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</si>
  <si>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</si>
  <si>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</si>
  <si>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</si>
  <si>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</si>
  <si>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</si>
  <si>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</si>
  <si>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</si>
  <si>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</si>
  <si>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</si>
  <si>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</si>
  <si>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</si>
  <si>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</si>
  <si>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</si>
  <si>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</si>
  <si>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</si>
  <si>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</si>
  <si>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</si>
  <si>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</si>
  <si>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</si>
  <si>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</si>
  <si>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</si>
  <si>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</si>
  <si>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</si>
  <si>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</si>
  <si>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</si>
  <si>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</si>
  <si>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</si>
  <si>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</si>
  <si>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</si>
  <si>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</si>
  <si>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</si>
  <si>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</si>
  <si>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</si>
  <si>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</si>
  <si>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</si>
  <si>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</si>
  <si>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</si>
  <si>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</si>
  <si>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</si>
  <si>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</si>
  <si>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</si>
  <si>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</si>
  <si>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</si>
  <si>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</si>
  <si>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</si>
  <si>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</si>
  <si>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</si>
  <si>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</si>
  <si>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</si>
  <si>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</si>
  <si>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</si>
  <si>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</si>
  <si>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</si>
  <si>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</si>
  <si>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</si>
  <si>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</si>
  <si>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</si>
  <si>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</si>
  <si>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</si>
  <si>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</si>
  <si>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</si>
  <si>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</si>
  <si>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</si>
  <si>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</si>
  <si>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</si>
  <si>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</si>
  <si>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</si>
  <si>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</si>
  <si>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</si>
  <si>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</si>
  <si>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</si>
  <si>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</si>
  <si>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</si>
  <si>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</si>
  <si>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</si>
  <si>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</si>
  <si>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</si>
  <si>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</si>
  <si>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</si>
  <si>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</si>
  <si>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</si>
  <si>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</si>
  <si>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</si>
  <si>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</si>
  <si>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</si>
  <si>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</si>
  <si>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</si>
  <si>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</si>
  <si>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</si>
  <si>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</si>
  <si>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</si>
  <si>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</si>
  <si>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</si>
  <si>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</si>
  <si>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</si>
  <si>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</si>
  <si>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</si>
  <si>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</si>
  <si>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</si>
  <si>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</si>
  <si>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</si>
  <si>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</si>
  <si>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</si>
  <si>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</si>
  <si>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</si>
  <si>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</si>
  <si>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</si>
  <si>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</si>
  <si>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</si>
  <si>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</si>
  <si>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</si>
  <si>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</si>
  <si>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</si>
  <si>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</si>
  <si>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</si>
  <si>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</si>
  <si>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</si>
  <si>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</si>
  <si>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</si>
  <si>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</si>
  <si>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</si>
  <si>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</si>
  <si>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</si>
  <si>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</si>
  <si>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</si>
  <si>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</si>
  <si>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</si>
  <si>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</si>
  <si>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</si>
  <si>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</si>
  <si>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</si>
  <si>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</si>
  <si>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</si>
  <si>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</si>
  <si>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</si>
  <si>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</si>
  <si>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</si>
  <si>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</si>
  <si>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</si>
  <si>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</si>
  <si>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</si>
  <si>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</si>
  <si>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</si>
  <si>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</si>
  <si>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</si>
  <si>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</si>
  <si>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</si>
  <si>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</si>
  <si>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</si>
  <si>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</si>
  <si>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</si>
  <si>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</si>
  <si>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</si>
  <si>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</si>
  <si>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</si>
  <si>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</si>
  <si>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</si>
  <si>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</si>
  <si>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</si>
  <si>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</si>
  <si>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</si>
  <si>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</si>
  <si>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</si>
  <si>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</si>
  <si>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</si>
  <si>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</si>
  <si>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</si>
  <si>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</si>
  <si>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</si>
  <si>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</si>
  <si>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</si>
  <si>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</si>
  <si>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</si>
  <si>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</si>
  <si>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</si>
  <si>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</si>
  <si>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</si>
  <si>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</si>
  <si>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</si>
  <si>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</si>
  <si>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</si>
  <si>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</si>
  <si>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</si>
  <si>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</si>
  <si>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</si>
  <si>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</si>
  <si>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</si>
  <si>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</si>
  <si>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</si>
  <si>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</si>
  <si>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</si>
  <si>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</si>
  <si>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</si>
  <si>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</si>
  <si>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</si>
  <si>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</si>
  <si>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</si>
  <si>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</si>
  <si>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</si>
  <si>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</si>
  <si>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</si>
  <si>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</si>
  <si>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</si>
  <si>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</si>
  <si>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</si>
  <si>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</si>
  <si>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</si>
  <si>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</si>
  <si>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</si>
  <si>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</si>
  <si>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</si>
  <si>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</si>
  <si>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</si>
  <si>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</si>
  <si>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</si>
  <si>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</si>
  <si>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</si>
  <si>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</si>
  <si>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</si>
  <si>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</si>
  <si>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</si>
  <si>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</si>
  <si>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</si>
  <si>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</si>
  <si>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</si>
  <si>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</si>
  <si>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</si>
  <si>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</si>
  <si>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</si>
  <si>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</si>
  <si>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</si>
  <si>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</si>
  <si>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</si>
  <si>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</si>
  <si>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</si>
  <si>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</si>
  <si>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</si>
  <si>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</si>
  <si>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</si>
  <si>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</si>
  <si>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</si>
  <si>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</si>
  <si>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</si>
  <si>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</si>
  <si>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</si>
  <si>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</si>
  <si>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</si>
  <si>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</si>
  <si>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</si>
  <si>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</si>
  <si>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</si>
  <si>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</si>
  <si>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</si>
  <si>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</si>
  <si>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</si>
  <si>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</si>
  <si>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</si>
  <si>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</si>
  <si>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</si>
  <si>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</si>
  <si>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</si>
  <si>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</si>
  <si>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</si>
  <si>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</si>
  <si>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</si>
  <si>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</si>
  <si>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</si>
  <si>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</si>
  <si>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</si>
  <si>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</si>
  <si>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</si>
  <si>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</si>
  <si>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</si>
  <si>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</si>
  <si>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</si>
  <si>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</si>
  <si>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</si>
  <si>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</si>
  <si>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</si>
  <si>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</si>
  <si>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</si>
  <si>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</si>
  <si>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</si>
  <si>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</si>
  <si>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</si>
  <si>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</si>
  <si>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</si>
  <si>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</si>
  <si>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</si>
  <si>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</si>
  <si>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</si>
  <si>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</si>
  <si>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</si>
  <si>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</si>
  <si>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</si>
  <si>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</si>
  <si>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</si>
  <si>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</si>
  <si>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</si>
  <si>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</si>
  <si>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</si>
  <si>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</si>
  <si>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</si>
  <si>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</si>
  <si>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</si>
  <si>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</si>
  <si>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</si>
  <si>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</si>
  <si>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</si>
  <si>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</si>
  <si>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</si>
  <si>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</si>
  <si>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</si>
  <si>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</si>
  <si>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</si>
  <si>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</si>
  <si>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</si>
  <si>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</si>
  <si>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</si>
  <si>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</si>
  <si>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</si>
  <si>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</si>
  <si>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</si>
  <si>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</si>
  <si>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</si>
  <si>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</si>
  <si>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</si>
  <si>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</si>
  <si>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</si>
  <si>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</si>
  <si>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</si>
  <si>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</si>
  <si>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</si>
  <si>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</si>
  <si>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</si>
  <si>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</si>
  <si>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</si>
  <si>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</si>
  <si>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</si>
  <si>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</si>
  <si>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</si>
  <si>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</si>
  <si>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</si>
  <si>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</si>
  <si>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</si>
  <si>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</si>
  <si>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</si>
  <si>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</si>
  <si>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</si>
  <si>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</si>
  <si>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</si>
  <si>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</si>
  <si>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</si>
  <si>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</si>
  <si>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</si>
  <si>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</si>
  <si>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</si>
  <si>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</si>
  <si>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</si>
  <si>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</si>
  <si>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</si>
  <si>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</si>
  <si>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</si>
  <si>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</si>
  <si>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</si>
  <si>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</si>
  <si>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</si>
  <si>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</si>
  <si>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</si>
  <si>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</si>
  <si>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</si>
  <si>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</si>
  <si>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</si>
  <si>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</si>
  <si>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</si>
  <si>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</si>
  <si>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</si>
  <si>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</si>
  <si>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</si>
  <si>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</si>
  <si>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</si>
  <si>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</si>
  <si>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</si>
  <si>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</si>
  <si>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</si>
  <si>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</si>
  <si>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</si>
  <si>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</si>
  <si>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</si>
  <si>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</si>
  <si>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</si>
  <si>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</si>
  <si>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</si>
  <si>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</si>
  <si>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</si>
  <si>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</si>
  <si>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</si>
  <si>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</si>
  <si>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</si>
  <si>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</si>
  <si>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</si>
  <si>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</si>
  <si>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</si>
  <si>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</si>
  <si>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</si>
  <si>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</si>
  <si>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</si>
  <si>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</si>
  <si>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</si>
  <si>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</si>
  <si>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</si>
  <si>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</si>
  <si>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</si>
  <si>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</si>
  <si>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</si>
  <si>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</si>
  <si>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</si>
  <si>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</si>
  <si>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</si>
  <si>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</si>
  <si>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</si>
  <si>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</si>
  <si>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</si>
  <si>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</si>
  <si>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</si>
  <si>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</si>
  <si>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</si>
  <si>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</si>
  <si>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</si>
  <si>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</si>
  <si>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</si>
  <si>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</si>
  <si>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</si>
  <si>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</si>
  <si>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</si>
  <si>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</si>
  <si>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</si>
  <si>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</si>
  <si>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</si>
  <si>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</si>
  <si>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</si>
  <si>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</si>
  <si>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</si>
  <si>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</si>
  <si>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</si>
  <si>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</si>
  <si>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</si>
  <si>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</si>
  <si>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</si>
  <si>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</si>
  <si>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</si>
  <si>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</si>
  <si>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</si>
  <si>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</si>
  <si>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</si>
  <si>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</si>
  <si>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</si>
  <si>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</si>
  <si>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</si>
  <si>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</si>
  <si>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</si>
  <si>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</si>
  <si>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</si>
  <si>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</si>
  <si>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</si>
  <si>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</si>
  <si>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</si>
  <si>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</si>
  <si>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</si>
  <si>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</si>
  <si>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</si>
  <si>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</si>
  <si>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</si>
  <si>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</si>
  <si>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</si>
  <si>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</si>
  <si>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</si>
  <si>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</si>
  <si>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</si>
  <si>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</si>
  <si>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</si>
  <si>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</si>
  <si>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</si>
  <si>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</si>
  <si>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</si>
  <si>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</si>
  <si>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</si>
  <si>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</si>
  <si>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</si>
  <si>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</si>
  <si>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</si>
  <si>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</si>
  <si>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</si>
  <si>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</si>
  <si>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</si>
  <si>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</si>
  <si>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</si>
  <si>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</si>
  <si>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</si>
  <si>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</si>
  <si>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</si>
  <si>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</si>
  <si>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</si>
  <si>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</si>
  <si>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</si>
  <si>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</si>
  <si>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</si>
  <si>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</si>
  <si>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</si>
  <si>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</si>
  <si>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</si>
  <si>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</si>
  <si>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</si>
  <si>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</si>
  <si>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</si>
  <si>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</si>
  <si>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</si>
  <si>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</si>
  <si>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</si>
  <si>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</si>
  <si>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</si>
  <si>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</si>
  <si>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</si>
  <si>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</si>
  <si>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</si>
  <si>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</si>
  <si>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</si>
  <si>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</si>
  <si>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</si>
  <si>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</si>
  <si>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</si>
  <si>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</si>
  <si>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</si>
  <si>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</si>
  <si>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</si>
  <si>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</si>
  <si>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</si>
  <si>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</si>
  <si>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</si>
  <si>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</si>
  <si>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</si>
  <si>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</si>
  <si>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</si>
  <si>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</si>
  <si>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</si>
  <si>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</si>
  <si>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</si>
  <si>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</si>
  <si>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</si>
  <si>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</si>
  <si>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</si>
  <si>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</si>
  <si>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</si>
  <si>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</si>
  <si>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</si>
  <si>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</si>
  <si>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</si>
  <si>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</si>
  <si>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</si>
  <si>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</si>
  <si>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</si>
  <si>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</si>
  <si>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</si>
  <si>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</si>
  <si>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</si>
  <si>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</si>
  <si>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</si>
  <si>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</si>
  <si>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</si>
  <si>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</si>
  <si>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</si>
  <si>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</si>
  <si>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</si>
  <si>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</si>
  <si>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</si>
  <si>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</si>
  <si>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</si>
  <si>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</si>
  <si>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</si>
  <si>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</si>
  <si>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</si>
  <si>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</si>
  <si>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</si>
  <si>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</si>
  <si>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</si>
  <si>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</si>
  <si>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</si>
  <si>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</si>
  <si>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</si>
  <si>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</si>
  <si>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</si>
  <si>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</si>
  <si>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</si>
  <si>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</si>
  <si>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</si>
  <si>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</si>
  <si>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</si>
  <si>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</si>
  <si>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</si>
  <si>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</si>
  <si>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</si>
  <si>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</si>
  <si>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</si>
  <si>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</si>
  <si>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</si>
  <si>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</si>
  <si>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</si>
  <si>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</si>
  <si>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</si>
  <si>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</si>
  <si>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</si>
  <si>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</si>
  <si>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</si>
  <si>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</si>
  <si>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</si>
  <si>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</si>
  <si>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</si>
  <si>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</si>
  <si>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</si>
  <si>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</si>
  <si>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</si>
  <si>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</si>
  <si>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</si>
  <si>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</si>
  <si>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</si>
  <si>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</si>
  <si>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</si>
  <si>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</si>
  <si>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</si>
  <si>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</si>
  <si>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</si>
  <si>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</si>
  <si>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</si>
  <si>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</si>
  <si>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</si>
  <si>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</si>
  <si>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</si>
  <si>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</si>
  <si>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</si>
  <si>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</si>
  <si>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</si>
  <si>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</si>
  <si>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</si>
  <si>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</si>
  <si>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</si>
  <si>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</si>
  <si>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</si>
  <si>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</si>
  <si>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</si>
  <si>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</si>
  <si>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</si>
  <si>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</si>
  <si>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</si>
  <si>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</si>
  <si>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</si>
  <si>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</si>
  <si>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</si>
  <si>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</si>
  <si>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</si>
  <si>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</si>
  <si>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</si>
  <si>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</si>
  <si>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</si>
  <si>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</si>
  <si>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</si>
  <si>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</si>
  <si>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</si>
  <si>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</si>
  <si>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</si>
  <si>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</si>
  <si>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</si>
  <si>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</si>
  <si>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</si>
  <si>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</si>
  <si>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</si>
  <si>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</si>
  <si>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</si>
  <si>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</si>
  <si>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</si>
  <si>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</si>
  <si>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</si>
  <si>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</si>
  <si>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</si>
  <si>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</si>
  <si>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</si>
  <si>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</si>
  <si>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</si>
  <si>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</si>
  <si>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</si>
  <si>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</si>
  <si>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</si>
  <si>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</si>
  <si>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</si>
  <si>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</si>
  <si>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</si>
  <si>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</si>
  <si>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</si>
  <si>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</si>
  <si>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</si>
  <si>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</si>
  <si>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</si>
  <si>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</si>
  <si>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</si>
  <si>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</si>
  <si>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</si>
  <si>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</si>
  <si>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</si>
  <si>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</si>
  <si>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</si>
  <si>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</si>
  <si>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</si>
  <si>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</si>
  <si>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</si>
  <si>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</si>
  <si>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</si>
  <si>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</si>
  <si>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</si>
  <si>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</si>
  <si>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</si>
  <si>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</si>
  <si>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</si>
  <si>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</si>
  <si>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</si>
  <si>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</si>
  <si>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</si>
  <si>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</si>
  <si>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</si>
  <si>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</si>
  <si>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</si>
  <si>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</si>
  <si>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</si>
  <si>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</si>
  <si>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</si>
  <si>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</si>
  <si>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</si>
  <si>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</si>
  <si>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</si>
  <si>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</si>
  <si>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</si>
  <si>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</si>
  <si>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</si>
  <si>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</si>
  <si>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</si>
  <si>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</si>
  <si>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</si>
  <si>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</si>
  <si>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</si>
  <si>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</si>
  <si>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</si>
  <si>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</si>
  <si>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</si>
  <si>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</si>
  <si>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</si>
  <si>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</si>
  <si>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</si>
  <si>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</si>
  <si>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</si>
  <si>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</si>
  <si>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</si>
  <si>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</si>
  <si>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</si>
  <si>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</si>
  <si>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</si>
  <si>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</si>
  <si>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</si>
  <si>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</si>
  <si>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</si>
  <si>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</si>
  <si>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</si>
  <si>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</si>
  <si>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</si>
  <si>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</si>
  <si>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</si>
  <si>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</si>
  <si>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</si>
  <si>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</si>
  <si>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</si>
  <si>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</si>
  <si>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</si>
  <si>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</si>
  <si>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</si>
  <si>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</si>
  <si>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</si>
  <si>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</si>
  <si>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</si>
  <si>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</si>
  <si>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</si>
  <si>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</si>
  <si>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</si>
  <si>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</si>
  <si>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</si>
  <si>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</si>
  <si>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</si>
  <si>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</si>
  <si>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</si>
  <si>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</si>
  <si>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</si>
  <si>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</si>
  <si>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</si>
  <si>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</si>
  <si>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</si>
  <si>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</si>
  <si>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</si>
  <si>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</si>
  <si>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</si>
  <si>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</si>
  <si>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</si>
  <si>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</si>
  <si>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</si>
  <si>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</si>
  <si>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</si>
  <si>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</si>
  <si>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</si>
  <si>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</si>
  <si>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</si>
  <si>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</si>
  <si>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</si>
  <si>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</si>
  <si>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</si>
  <si>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</si>
  <si>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</si>
  <si>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</si>
  <si>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</si>
  <si>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</si>
  <si>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</si>
  <si>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</si>
  <si>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</si>
  <si>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</si>
  <si>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</si>
  <si>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</si>
  <si>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</si>
  <si>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</si>
  <si>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</si>
  <si>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</si>
  <si>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</si>
  <si>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</si>
  <si>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</si>
  <si>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</si>
  <si>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</si>
  <si>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</si>
  <si>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</si>
  <si>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</si>
  <si>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</si>
  <si>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</si>
  <si>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</si>
  <si>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</si>
  <si>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</si>
  <si>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</si>
  <si>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</si>
  <si>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</si>
  <si>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</si>
  <si>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</si>
  <si>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</si>
  <si>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</si>
  <si>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</si>
  <si>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</si>
  <si>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</si>
  <si>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</si>
  <si>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</si>
  <si>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</si>
  <si>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</si>
  <si>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</si>
  <si>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</si>
  <si>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</si>
  <si>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</si>
  <si>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</si>
  <si>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</si>
  <si>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</si>
  <si>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</si>
  <si>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</si>
  <si>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</si>
  <si>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</si>
  <si>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</si>
  <si>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</si>
  <si>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</si>
  <si>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</si>
  <si>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</si>
  <si>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</si>
  <si>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</si>
  <si>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</si>
  <si>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</si>
  <si>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</si>
  <si>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</si>
  <si>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</si>
  <si>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</si>
  <si>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</si>
  <si>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</si>
  <si>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</si>
  <si>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</si>
  <si>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</si>
  <si>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</si>
  <si>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</si>
  <si>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</si>
  <si>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</si>
  <si>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</si>
  <si>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</si>
  <si>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</si>
  <si>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</si>
  <si>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</si>
  <si>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</si>
  <si>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</si>
  <si>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</si>
  <si>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</si>
  <si>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</si>
  <si>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</si>
  <si>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</si>
  <si>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</si>
  <si>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</si>
  <si>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</si>
  <si>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</si>
  <si>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</si>
  <si>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</si>
  <si>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</si>
  <si>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</si>
  <si>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</si>
  <si>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</si>
  <si>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</si>
  <si>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</si>
  <si>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</si>
  <si>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</si>
  <si>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</si>
  <si>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</si>
  <si>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</si>
  <si>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</si>
  <si>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</si>
  <si>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</si>
  <si>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</si>
  <si>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</si>
  <si>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</si>
  <si>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</si>
  <si>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</si>
  <si>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</si>
  <si>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</si>
  <si>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</si>
  <si>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</si>
  <si>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</si>
  <si>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</si>
  <si>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</si>
  <si>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</si>
  <si>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</si>
  <si>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</si>
  <si>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</si>
  <si>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</si>
  <si>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</si>
  <si>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</si>
  <si>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</si>
  <si>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</si>
  <si>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</si>
  <si>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</si>
  <si>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</si>
  <si>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</si>
  <si>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</si>
  <si>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</si>
  <si>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</si>
  <si>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</si>
  <si>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</si>
  <si>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</si>
  <si>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</si>
  <si>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</si>
  <si>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</si>
  <si>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</si>
  <si>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</si>
  <si>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</si>
  <si>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</si>
  <si>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</si>
  <si>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</si>
  <si>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</si>
  <si>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</si>
  <si>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</si>
  <si>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</si>
  <si>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</si>
  <si>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</si>
  <si>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</si>
  <si>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</si>
  <si>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</si>
  <si>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</si>
  <si>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</si>
  <si>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</si>
  <si>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</si>
  <si>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</si>
  <si>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</si>
  <si>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</si>
  <si>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</si>
  <si>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</si>
  <si>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</si>
  <si>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</si>
  <si>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</si>
  <si>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</si>
  <si>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</si>
  <si>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</si>
  <si>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</si>
  <si>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</si>
  <si>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</si>
  <si>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</si>
  <si>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</si>
  <si>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</si>
  <si>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</si>
  <si>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</si>
  <si>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</si>
  <si>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</si>
  <si>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</si>
  <si>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</si>
  <si>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</si>
  <si>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</si>
  <si>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</si>
  <si>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</si>
  <si>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</si>
  <si>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</si>
  <si>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</si>
  <si>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</si>
  <si>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</si>
  <si>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</si>
  <si>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</si>
  <si>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</si>
  <si>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</si>
  <si>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</si>
  <si>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</si>
  <si>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</si>
  <si>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</si>
  <si>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</si>
  <si>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</si>
  <si>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</si>
  <si>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</si>
  <si>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</si>
  <si>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</si>
  <si>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</si>
  <si>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</si>
  <si>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</si>
  <si>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</si>
  <si>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</si>
  <si>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</si>
  <si>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</si>
  <si>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</si>
  <si>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</si>
  <si>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</si>
  <si>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</si>
  <si>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</si>
  <si>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</si>
  <si>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</si>
  <si>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</si>
  <si>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</si>
  <si>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</si>
  <si>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</si>
  <si>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</si>
  <si>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</si>
  <si>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</si>
  <si>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</si>
  <si>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</si>
  <si>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</si>
  <si>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</si>
  <si>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</si>
  <si>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</si>
  <si>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</si>
  <si>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</si>
  <si>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</si>
  <si>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</si>
  <si>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</si>
  <si>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</si>
  <si>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</si>
  <si>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</si>
  <si>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</si>
  <si>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</si>
  <si>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</si>
  <si>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</si>
  <si>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</si>
  <si>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</si>
  <si>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</si>
  <si>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</si>
  <si>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</si>
  <si>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</si>
  <si>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</si>
  <si>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</si>
  <si>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</si>
  <si>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</si>
  <si>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</si>
  <si>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</si>
  <si>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</si>
  <si>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</si>
  <si>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</si>
  <si>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</si>
  <si>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</si>
  <si>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</si>
  <si>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</si>
  <si>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</si>
  <si>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</si>
  <si>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</si>
  <si>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</si>
  <si>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</si>
  <si>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</si>
  <si>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</si>
  <si>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</si>
  <si>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</si>
  <si>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</si>
  <si>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</si>
  <si>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</si>
  <si>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</si>
  <si>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</si>
  <si>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</si>
  <si>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</si>
  <si>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</si>
  <si>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</si>
  <si>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</si>
  <si>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</si>
  <si>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</si>
  <si>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</si>
  <si>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</si>
  <si>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</si>
  <si>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</si>
  <si>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</si>
  <si>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</si>
  <si>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</si>
  <si>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</si>
  <si>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</si>
  <si>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</si>
  <si>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</si>
  <si>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</si>
  <si>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</si>
  <si>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</si>
  <si>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</si>
  <si>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</si>
  <si>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</si>
  <si>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</si>
  <si>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</si>
  <si>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</si>
  <si>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</si>
  <si>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</si>
  <si>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</si>
  <si>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</si>
  <si>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</si>
  <si>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</si>
  <si>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</si>
  <si>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</si>
  <si>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</si>
  <si>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</si>
  <si>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</si>
  <si>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</si>
  <si>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</si>
  <si>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</si>
  <si>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</si>
  <si>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</si>
  <si>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</si>
  <si>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</si>
  <si>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</si>
  <si>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</si>
  <si>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</si>
  <si>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</si>
  <si>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</si>
  <si>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</si>
  <si>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</si>
  <si>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</si>
  <si>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</si>
  <si>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</si>
  <si>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</si>
  <si>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</si>
  <si>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</si>
  <si>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</si>
  <si>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</si>
  <si>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</si>
  <si>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</si>
  <si>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</si>
  <si>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</si>
  <si>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</si>
  <si>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</si>
  <si>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</si>
  <si>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</si>
  <si>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</si>
  <si>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</si>
  <si>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</si>
  <si>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</si>
  <si>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</si>
  <si>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</si>
  <si>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</si>
  <si>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</si>
  <si>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</si>
  <si>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</si>
  <si>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</si>
  <si>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</si>
  <si>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</si>
  <si>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</si>
  <si>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</si>
  <si>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</si>
  <si>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</si>
  <si>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</si>
  <si>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</si>
  <si>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</si>
  <si>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</si>
  <si>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</si>
  <si>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</si>
  <si>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</si>
  <si>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</si>
  <si>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</si>
  <si>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</si>
  <si>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</si>
  <si>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</si>
  <si>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</si>
  <si>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</si>
  <si>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</si>
  <si>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</si>
  <si>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</si>
  <si>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</si>
  <si>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</si>
  <si>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</si>
  <si>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</si>
  <si>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</si>
  <si>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</si>
  <si>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</si>
  <si>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</si>
  <si>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</si>
  <si>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</si>
  <si>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</si>
  <si>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</si>
  <si>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</si>
  <si>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</si>
  <si>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</si>
  <si>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</si>
  <si>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</si>
  <si>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</si>
  <si>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</si>
  <si>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</si>
  <si>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</si>
  <si>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</si>
  <si>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</si>
  <si>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</si>
  <si>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</si>
  <si>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</si>
  <si>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</si>
  <si>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</si>
  <si>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</si>
  <si>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</si>
  <si>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</si>
  <si>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</si>
  <si>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</si>
  <si>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</si>
  <si>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</si>
  <si>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</si>
  <si>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</si>
  <si>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</si>
  <si>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</si>
  <si>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</si>
  <si>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</si>
  <si>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</si>
  <si>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</si>
  <si>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</si>
  <si>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</si>
  <si>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</si>
  <si>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</si>
  <si>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</si>
  <si>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</si>
  <si>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</si>
  <si>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</si>
  <si>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</si>
  <si>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</si>
  <si>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</si>
  <si>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</si>
  <si>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</si>
  <si>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</si>
  <si>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</si>
  <si>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</si>
  <si>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</si>
  <si>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</si>
  <si>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</si>
  <si>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</si>
  <si>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</si>
  <si>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</si>
  <si>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</si>
  <si>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</si>
  <si>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</si>
  <si>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</si>
  <si>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</si>
  <si>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</si>
  <si>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</si>
  <si>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</si>
  <si>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</si>
  <si>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</si>
  <si>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</si>
  <si>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</si>
  <si>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</si>
  <si>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</si>
  <si>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</si>
  <si>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</si>
  <si>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</si>
  <si>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</si>
  <si>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</si>
  <si>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</si>
  <si>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</si>
  <si>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</si>
  <si>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</si>
  <si>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</si>
  <si>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</si>
  <si>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</si>
  <si>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</si>
  <si>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</si>
  <si>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</si>
  <si>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</si>
  <si>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</si>
  <si>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</si>
  <si>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</si>
  <si>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</si>
  <si>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</si>
  <si>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</si>
  <si>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</si>
  <si>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</si>
  <si>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</si>
  <si>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</si>
  <si>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</si>
  <si>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</si>
  <si>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</si>
  <si>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</si>
  <si>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</si>
  <si>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</si>
  <si>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</si>
  <si>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</si>
  <si>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</si>
  <si>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</si>
  <si>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</si>
  <si>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</si>
  <si>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</si>
  <si>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</si>
  <si>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</si>
  <si>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</si>
  <si>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</si>
  <si>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</si>
  <si>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</si>
  <si>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</si>
  <si>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</si>
  <si>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</si>
  <si>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</si>
  <si>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</si>
  <si>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</si>
  <si>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</si>
  <si>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</si>
  <si>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</si>
  <si>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</si>
  <si>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</si>
  <si>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</si>
  <si>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</si>
  <si>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</si>
  <si>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</si>
  <si>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</si>
  <si>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</si>
  <si>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</si>
  <si>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</si>
  <si>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</si>
  <si>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</si>
  <si>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</si>
  <si>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</si>
  <si>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</si>
  <si>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</si>
  <si>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</si>
  <si>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</si>
  <si>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</si>
  <si>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</si>
  <si>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</si>
  <si>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</si>
  <si>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</si>
  <si>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</si>
  <si>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</si>
  <si>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</si>
  <si>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</si>
  <si>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</si>
  <si>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</si>
  <si>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</si>
  <si>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</si>
  <si>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</si>
  <si>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</si>
  <si>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</si>
  <si>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</si>
  <si>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</si>
  <si>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</si>
  <si>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</si>
  <si>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</si>
  <si>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</si>
  <si>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</si>
  <si>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</si>
  <si>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</si>
  <si>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</si>
  <si>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</si>
  <si>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</si>
  <si>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</si>
  <si>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</si>
  <si>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</si>
  <si>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</si>
  <si>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</si>
  <si>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</si>
  <si>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</si>
  <si>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</si>
  <si>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</si>
  <si>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</si>
  <si>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</si>
  <si>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</si>
  <si>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</si>
  <si>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</si>
  <si>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</si>
  <si>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</si>
  <si>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</si>
  <si>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</si>
  <si>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</si>
  <si>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</si>
  <si>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</si>
  <si>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</si>
  <si>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</si>
  <si>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</si>
  <si>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</si>
  <si>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</si>
  <si>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</si>
  <si>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</si>
  <si>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</si>
  <si>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</si>
  <si>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</si>
  <si>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</si>
  <si>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</si>
  <si>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</si>
  <si>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</si>
  <si>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</si>
  <si>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</si>
  <si>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</si>
  <si>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</si>
  <si>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</si>
  <si>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</si>
  <si>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</si>
  <si>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</si>
  <si>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</si>
  <si>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</si>
  <si>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</si>
  <si>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</si>
  <si>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</si>
  <si>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</si>
  <si>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</si>
  <si>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</si>
  <si>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</si>
  <si>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</si>
  <si>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</si>
  <si>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</si>
  <si>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</si>
  <si>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</si>
  <si>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</si>
  <si>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</si>
  <si>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</si>
  <si>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</si>
  <si>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</si>
  <si>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</si>
  <si>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</si>
  <si>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</si>
  <si>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</si>
  <si>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</si>
  <si>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</si>
  <si>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</si>
  <si>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</si>
  <si>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</si>
  <si>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</si>
  <si>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</si>
  <si>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</si>
  <si>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</si>
  <si>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</si>
  <si>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</si>
  <si>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</si>
  <si>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</si>
  <si>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</si>
  <si>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</si>
  <si>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</si>
  <si>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</si>
  <si>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</si>
  <si>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</si>
  <si>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</si>
  <si>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</si>
  <si>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</si>
  <si>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</si>
  <si>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</si>
  <si>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</si>
  <si>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</si>
  <si>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</si>
  <si>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</si>
  <si>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</si>
  <si>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</si>
  <si>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</si>
  <si>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</si>
  <si>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</si>
  <si>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</si>
  <si>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</si>
  <si>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</si>
  <si>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</si>
  <si>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</si>
  <si>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</si>
  <si>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</si>
  <si>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</si>
  <si>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</si>
  <si>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</si>
  <si>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</si>
  <si>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</si>
  <si>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</si>
  <si>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</si>
  <si>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</si>
  <si>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</si>
  <si>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</si>
  <si>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</si>
  <si>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</si>
  <si>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</si>
  <si>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</si>
  <si>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</si>
  <si>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</si>
  <si>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</si>
  <si>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</si>
  <si>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</si>
  <si>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</si>
  <si>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</si>
  <si>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</si>
  <si>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</si>
  <si>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</si>
  <si>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</si>
  <si>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</si>
  <si>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</si>
  <si>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</si>
  <si>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</si>
  <si>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</si>
  <si>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</si>
  <si>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</si>
  <si>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</si>
  <si>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</si>
  <si>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</si>
  <si>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</si>
  <si>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</si>
  <si>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</si>
  <si>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</si>
  <si>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</si>
  <si>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</si>
  <si>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</si>
  <si>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</si>
  <si>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</si>
  <si>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</si>
  <si>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</si>
  <si>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</si>
  <si>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</si>
  <si>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</si>
  <si>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</si>
  <si>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</si>
  <si>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</si>
  <si>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</si>
  <si>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</si>
  <si>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</si>
  <si>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</si>
  <si>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</si>
  <si>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</si>
  <si>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</si>
  <si>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</si>
  <si>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</si>
  <si>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</si>
  <si>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</si>
  <si>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</si>
  <si>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</si>
  <si>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</si>
  <si>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</si>
  <si>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</si>
  <si>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</si>
  <si>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</si>
  <si>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</si>
  <si>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</si>
  <si>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</si>
  <si>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</si>
  <si>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</si>
  <si>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</si>
  <si>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</si>
  <si>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</si>
  <si>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</si>
  <si>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</si>
  <si>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</si>
  <si>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</si>
  <si>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</si>
  <si>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</si>
  <si>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</si>
  <si>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</si>
  <si>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</si>
  <si>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</si>
  <si>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</si>
  <si>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</si>
  <si>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</si>
  <si>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</si>
  <si>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</si>
  <si>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</si>
  <si>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</si>
  <si>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</si>
  <si>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</si>
  <si>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</si>
  <si>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</si>
  <si>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</si>
  <si>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</si>
  <si>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</si>
  <si>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</si>
  <si>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</si>
  <si>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</si>
  <si>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</si>
  <si>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</si>
  <si>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</si>
  <si>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</si>
  <si>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</si>
  <si>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</si>
  <si>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</si>
  <si>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</si>
  <si>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</si>
  <si>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</si>
  <si>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</si>
  <si>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</si>
  <si>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</si>
  <si>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</si>
  <si>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</si>
  <si>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</si>
  <si>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</si>
  <si>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</si>
  <si>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</si>
  <si>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</si>
  <si>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</si>
  <si>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</si>
  <si>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</si>
  <si>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</si>
  <si>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</si>
  <si>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</si>
  <si>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</si>
  <si>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</si>
  <si>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</si>
  <si>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</si>
  <si>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</si>
  <si>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</si>
  <si>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</si>
  <si>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</si>
  <si>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</si>
  <si>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</si>
  <si>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</si>
  <si>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</si>
  <si>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</si>
  <si>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</si>
  <si>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</si>
  <si>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</si>
  <si>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</si>
  <si>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</si>
  <si>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</si>
  <si>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</si>
  <si>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</si>
  <si>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</si>
  <si>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</si>
  <si>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</si>
  <si>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</si>
  <si>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</si>
  <si>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</si>
  <si>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</si>
  <si>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</si>
  <si>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</si>
  <si>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</si>
  <si>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</si>
  <si>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</si>
  <si>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</si>
  <si>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</si>
  <si>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</si>
  <si>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</si>
  <si>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</si>
  <si>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</si>
  <si>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</si>
  <si>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</si>
  <si>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</si>
  <si>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</si>
  <si>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</si>
  <si>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</si>
  <si>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</si>
  <si>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</si>
  <si>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</si>
  <si>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</si>
  <si>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</si>
  <si>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</si>
  <si>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</si>
  <si>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</si>
  <si>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</si>
  <si>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</si>
  <si>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</si>
  <si>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</si>
  <si>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</si>
  <si>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</si>
  <si>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</si>
  <si>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</si>
  <si>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</si>
  <si>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</si>
  <si>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</si>
  <si>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</si>
  <si>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</si>
  <si>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</si>
  <si>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</si>
  <si>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</si>
  <si>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</si>
  <si>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</si>
  <si>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</si>
  <si>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</si>
  <si>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</si>
  <si>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</si>
  <si>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</si>
  <si>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</si>
  <si>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</si>
  <si>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</si>
  <si>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</si>
  <si>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</si>
  <si>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</si>
  <si>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</si>
  <si>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</si>
  <si>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</si>
  <si>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</si>
  <si>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</si>
  <si>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</si>
  <si>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</si>
  <si>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</si>
  <si>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</si>
  <si>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</si>
  <si>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</si>
  <si>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</si>
  <si>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</si>
  <si>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</si>
  <si>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</si>
  <si>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</si>
  <si>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</si>
  <si>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</si>
  <si>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</si>
  <si>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</si>
  <si>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</si>
  <si>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</si>
  <si>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</si>
  <si>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</si>
  <si>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</si>
  <si>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</si>
  <si>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</si>
  <si>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</si>
  <si>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</si>
  <si>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</si>
  <si>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</si>
  <si>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</si>
  <si>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</si>
  <si>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</si>
  <si>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</si>
  <si>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</si>
  <si>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</si>
  <si>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</si>
  <si>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</si>
  <si>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</si>
  <si>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</si>
  <si>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</si>
  <si>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</si>
  <si>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</si>
  <si>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</si>
  <si>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</si>
  <si>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</si>
  <si>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</si>
  <si>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</si>
  <si>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</si>
  <si>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</si>
  <si>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</si>
  <si>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</si>
  <si>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</si>
  <si>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</si>
  <si>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</si>
  <si>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</si>
  <si>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</si>
  <si>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</si>
  <si>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</si>
  <si>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</si>
  <si>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</si>
  <si>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</si>
  <si>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</si>
  <si>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</si>
  <si>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</si>
  <si>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</si>
  <si>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</si>
  <si>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</si>
  <si>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</si>
  <si>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</si>
  <si>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</si>
  <si>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</si>
  <si>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</si>
  <si>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</si>
  <si>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</si>
  <si>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</si>
  <si>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</si>
  <si>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</si>
  <si>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</si>
  <si>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</si>
  <si>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</si>
  <si>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</si>
  <si>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</si>
  <si>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</si>
  <si>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</si>
  <si>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</si>
  <si>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</si>
  <si>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</si>
  <si>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</si>
  <si>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</si>
  <si>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</si>
  <si>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</si>
  <si>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</si>
  <si>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</si>
  <si>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</si>
  <si>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</si>
  <si>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</si>
  <si>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</si>
  <si>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</si>
  <si>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</si>
  <si>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</si>
  <si>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</si>
  <si>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</si>
  <si>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</si>
  <si>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</si>
  <si>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</si>
  <si>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</si>
  <si>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</si>
  <si>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</si>
  <si>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</si>
  <si>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</si>
  <si>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</si>
  <si>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</si>
  <si>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</si>
  <si>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</si>
  <si>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</si>
  <si>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</si>
  <si>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</si>
  <si>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</si>
  <si>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</si>
  <si>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</si>
  <si>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</si>
  <si>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</si>
  <si>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</si>
  <si>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</si>
  <si>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</si>
  <si>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</si>
  <si>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</si>
  <si>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</si>
  <si>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</si>
  <si>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</si>
  <si>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</si>
  <si>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</si>
  <si>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</si>
  <si>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</si>
  <si>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</si>
  <si>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</si>
  <si>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</si>
  <si>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</si>
  <si>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</si>
  <si>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</si>
  <si>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</si>
  <si>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</si>
  <si>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</si>
  <si>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</si>
  <si>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</si>
  <si>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</si>
  <si>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</si>
  <si>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</si>
  <si>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</si>
  <si>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</si>
  <si>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</si>
  <si>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</si>
  <si>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</si>
  <si>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</si>
  <si>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</si>
  <si>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</si>
  <si>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</si>
  <si>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</si>
  <si>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</si>
  <si>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</si>
  <si>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</si>
  <si>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</si>
  <si>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</si>
  <si>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</si>
  <si>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</si>
  <si>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</si>
  <si>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</si>
  <si>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</si>
  <si>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</si>
  <si>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</si>
  <si>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</si>
  <si>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</si>
  <si>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</si>
  <si>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</si>
  <si>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</si>
  <si>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</si>
  <si>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</si>
  <si>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</si>
  <si>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</si>
  <si>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</si>
  <si>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</si>
  <si>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</si>
  <si>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</si>
  <si>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</si>
  <si>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</si>
  <si>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</si>
  <si>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</si>
  <si>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</si>
  <si>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</si>
  <si>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</si>
  <si>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</si>
  <si>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</si>
  <si>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</si>
  <si>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</si>
  <si>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</si>
  <si>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</si>
  <si>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</si>
  <si>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</si>
  <si>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</si>
  <si>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</si>
  <si>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</si>
  <si>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</si>
  <si>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</si>
  <si>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</si>
  <si>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</si>
  <si>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</si>
  <si>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</si>
  <si>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</si>
  <si>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</si>
  <si>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</si>
  <si>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</si>
  <si>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</si>
  <si>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</si>
  <si>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</si>
  <si>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</si>
  <si>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</si>
  <si>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</si>
  <si>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</si>
  <si>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</si>
  <si>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</si>
  <si>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</si>
  <si>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</si>
  <si>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</si>
  <si>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</si>
  <si>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</si>
  <si>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</si>
  <si>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</si>
  <si>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</si>
  <si>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</si>
  <si>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</si>
  <si>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</si>
  <si>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</si>
  <si>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</si>
  <si>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</si>
  <si>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</si>
  <si>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</si>
  <si>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</si>
  <si>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</si>
  <si>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</si>
  <si>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</si>
  <si>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</si>
  <si>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</si>
  <si>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</si>
  <si>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</si>
  <si>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</si>
  <si>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</si>
  <si>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</si>
  <si>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</si>
  <si>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</si>
  <si>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</si>
  <si>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</si>
  <si>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</si>
  <si>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</si>
  <si>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</si>
  <si>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</si>
  <si>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</si>
  <si>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</si>
  <si>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</si>
  <si>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</si>
  <si>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</si>
  <si>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</si>
  <si>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</si>
  <si>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</si>
  <si>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</si>
  <si>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</si>
  <si>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</si>
  <si>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</si>
  <si>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</si>
  <si>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</si>
  <si>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</si>
  <si>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</si>
  <si>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</si>
  <si>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</si>
  <si>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</si>
  <si>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</si>
  <si>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</si>
  <si>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</si>
  <si>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</si>
  <si>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</si>
  <si>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</si>
  <si>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</si>
  <si>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</si>
  <si>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</si>
  <si>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</si>
  <si>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</si>
  <si>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</si>
  <si>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</si>
  <si>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</si>
  <si>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</si>
  <si>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</si>
  <si>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</si>
  <si>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</si>
  <si>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</si>
  <si>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</si>
  <si>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</si>
  <si>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</si>
  <si>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</si>
  <si>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</si>
  <si>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</si>
  <si>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</si>
  <si>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</si>
  <si>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</si>
  <si>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</si>
  <si>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</si>
  <si>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</si>
  <si>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</si>
  <si>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</si>
  <si>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</si>
  <si>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</si>
  <si>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</si>
  <si>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</si>
  <si>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</si>
  <si>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</si>
  <si>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</si>
  <si>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</si>
  <si>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</si>
  <si>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</si>
  <si>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</si>
  <si>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</si>
  <si>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</si>
  <si>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</si>
  <si>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</si>
  <si>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</si>
  <si>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</si>
  <si>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</si>
  <si>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</si>
  <si>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</si>
  <si>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</si>
  <si>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</si>
  <si>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</si>
  <si>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</si>
  <si>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</si>
  <si>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</si>
  <si>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</si>
  <si>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</si>
  <si>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</si>
  <si>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</si>
  <si>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</si>
  <si>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</si>
  <si>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</si>
  <si>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</si>
  <si>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</si>
  <si>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</si>
  <si>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</si>
  <si>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</si>
  <si>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</si>
  <si>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</si>
  <si>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</si>
  <si>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</si>
  <si>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</si>
  <si>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</si>
  <si>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</si>
  <si>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</si>
  <si>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</si>
  <si>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</si>
  <si>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</si>
  <si>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</si>
  <si>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</si>
  <si>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</si>
  <si>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</si>
  <si>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</si>
  <si>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</si>
  <si>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</si>
  <si>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</si>
  <si>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</si>
  <si>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</si>
  <si>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</si>
  <si>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</si>
  <si>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</si>
  <si>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</si>
  <si>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</si>
  <si>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</si>
  <si>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</si>
  <si>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</si>
  <si>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</si>
  <si>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</si>
  <si>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</si>
  <si>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</si>
  <si>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</si>
  <si>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</si>
  <si>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</si>
  <si>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</si>
  <si>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</si>
  <si>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</si>
  <si>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</si>
  <si>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</si>
  <si>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</si>
  <si>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</si>
  <si>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</si>
  <si>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</si>
  <si>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</si>
  <si>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</si>
  <si>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</si>
  <si>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</si>
  <si>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</si>
  <si>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</si>
  <si>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</si>
  <si>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</si>
  <si>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</si>
  <si>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</si>
  <si>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</si>
  <si>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</si>
  <si>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</si>
  <si>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</si>
  <si>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</si>
  <si>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</si>
  <si>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</si>
  <si>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</si>
  <si>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</si>
  <si>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</si>
  <si>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</si>
  <si>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</si>
  <si>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</si>
  <si>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</si>
  <si>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</si>
  <si>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</si>
  <si>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</si>
  <si>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</si>
  <si>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</si>
  <si>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</si>
  <si>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</si>
  <si>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</si>
  <si>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</si>
  <si>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</si>
  <si>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</si>
  <si>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</si>
  <si>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</si>
  <si>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</si>
  <si>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</si>
  <si>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</si>
  <si>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</si>
  <si>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</si>
  <si>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</si>
  <si>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</si>
  <si>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</si>
  <si>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</si>
  <si>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</si>
  <si>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</si>
  <si>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</si>
  <si>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</si>
  <si>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</si>
  <si>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</si>
  <si>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</si>
  <si>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</si>
  <si>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</si>
  <si>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</si>
  <si>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</si>
  <si>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</si>
  <si>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</si>
  <si>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</si>
  <si>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</si>
  <si>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</si>
  <si>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</si>
  <si>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</si>
  <si>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</si>
  <si>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</si>
  <si>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</si>
  <si>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</si>
  <si>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</si>
  <si>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</si>
  <si>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</si>
  <si>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</si>
  <si>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</si>
  <si>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</si>
  <si>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</si>
  <si>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</si>
  <si>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</si>
  <si>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</si>
  <si>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</si>
  <si>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</si>
  <si>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</si>
  <si>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</si>
  <si>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</si>
  <si>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</si>
  <si>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</si>
  <si>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</si>
  <si>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</si>
  <si>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</si>
  <si>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</si>
  <si>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</si>
  <si>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</si>
  <si>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</si>
  <si>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</si>
  <si>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</si>
  <si>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</si>
  <si>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</si>
  <si>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</si>
  <si>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</si>
  <si>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</si>
  <si>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</si>
  <si>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</si>
  <si>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</si>
  <si>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</si>
  <si>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</si>
  <si>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</si>
  <si>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</si>
  <si>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</si>
  <si>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</si>
  <si>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</si>
  <si>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</si>
  <si>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</si>
  <si>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</si>
  <si>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</si>
  <si>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</si>
  <si>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</si>
  <si>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</si>
  <si>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</si>
  <si>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</si>
  <si>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</si>
  <si>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</si>
  <si>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</si>
  <si>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</si>
  <si>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</si>
  <si>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</si>
  <si>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</si>
  <si>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</si>
  <si>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</si>
  <si>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</si>
  <si>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</si>
  <si>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</si>
  <si>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</si>
  <si>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</si>
  <si>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</si>
  <si>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</si>
  <si>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</si>
  <si>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</si>
  <si>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</si>
  <si>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</si>
  <si>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</si>
  <si>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</si>
  <si>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</si>
  <si>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</si>
  <si>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</si>
  <si>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</si>
  <si>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</si>
  <si>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</si>
  <si>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</si>
  <si>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</si>
  <si>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</si>
  <si>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</si>
  <si>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</si>
  <si>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</si>
  <si>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</si>
  <si>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</si>
  <si>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</si>
  <si>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</si>
  <si>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</si>
  <si>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</si>
  <si>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</si>
  <si>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</si>
  <si>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</si>
  <si>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</si>
  <si>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</si>
  <si>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</si>
  <si>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</si>
  <si>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</si>
  <si>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</si>
  <si>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</si>
  <si>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</si>
  <si>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</si>
  <si>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</si>
  <si>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</si>
  <si>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</si>
  <si>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</si>
  <si>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</si>
  <si>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</si>
  <si>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</si>
  <si>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</si>
  <si>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</si>
  <si>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</si>
  <si>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</si>
  <si>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</si>
  <si>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</si>
  <si>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</si>
  <si>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</si>
  <si>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</si>
  <si>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</si>
  <si>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</si>
  <si>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</si>
  <si>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</si>
  <si>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</si>
  <si>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</si>
  <si>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</si>
  <si>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</si>
  <si>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</si>
  <si>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</si>
  <si>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</si>
  <si>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</si>
  <si>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</si>
  <si>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</si>
  <si>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</si>
  <si>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</si>
  <si>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</si>
  <si>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</si>
  <si>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</si>
  <si>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</si>
  <si>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</si>
  <si>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</si>
  <si>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</si>
  <si>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</si>
  <si>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</si>
  <si>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</si>
  <si>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</si>
  <si>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</si>
  <si>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</si>
  <si>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</si>
  <si>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</si>
  <si>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</si>
  <si>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</si>
  <si>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</si>
  <si>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</si>
  <si>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</si>
  <si>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</si>
  <si>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</si>
  <si>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</si>
  <si>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</si>
  <si>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</si>
  <si>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</si>
  <si>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</si>
  <si>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</si>
  <si>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</si>
  <si>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</si>
  <si>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</si>
  <si>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</si>
  <si>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</si>
  <si>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</si>
  <si>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</si>
  <si>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</si>
  <si>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</si>
  <si>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</si>
  <si>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</si>
  <si>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</si>
  <si>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</si>
  <si>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</si>
  <si>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</si>
  <si>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</si>
  <si>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</si>
  <si>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</si>
  <si>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</si>
  <si>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</si>
  <si>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</si>
  <si>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</si>
  <si>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</si>
  <si>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</si>
  <si>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</si>
  <si>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</si>
  <si>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</si>
  <si>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</si>
  <si>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</si>
  <si>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</si>
  <si>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</si>
  <si>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</si>
  <si>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</si>
  <si>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</si>
  <si>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</si>
  <si>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</si>
  <si>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</si>
  <si>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</si>
  <si>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</si>
  <si>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</si>
  <si>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</si>
  <si>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</si>
  <si>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</si>
  <si>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</si>
  <si>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</si>
  <si>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</si>
  <si>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</si>
  <si>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</si>
  <si>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</si>
  <si>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</si>
  <si>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</si>
  <si>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</si>
  <si>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</si>
  <si>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</si>
  <si>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</si>
  <si>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</si>
  <si>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</si>
  <si>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</si>
  <si>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</si>
  <si>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</si>
  <si>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</si>
  <si>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</si>
  <si>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</si>
  <si>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</si>
  <si>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</si>
  <si>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</si>
  <si>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</si>
  <si>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</si>
  <si>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</si>
  <si>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</si>
  <si>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</si>
  <si>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</si>
  <si>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</si>
  <si>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</si>
  <si>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</si>
  <si>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</si>
  <si>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</si>
  <si>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</si>
  <si>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</si>
  <si>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</si>
  <si>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</si>
  <si>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</si>
  <si>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</si>
  <si>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</si>
  <si>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</si>
  <si>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</si>
  <si>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</si>
  <si>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</si>
  <si>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</si>
  <si>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</si>
  <si>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</si>
  <si>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</si>
  <si>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</si>
  <si>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</si>
  <si>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</si>
  <si>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</si>
  <si>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</si>
  <si>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</si>
  <si>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</si>
  <si>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</si>
  <si>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</si>
  <si>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</si>
  <si>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</si>
  <si>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</si>
  <si>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</si>
  <si>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</si>
  <si>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</si>
  <si>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</si>
  <si>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</si>
  <si>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</si>
  <si>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</si>
  <si>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</si>
  <si>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</si>
  <si>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</si>
  <si>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</si>
  <si>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</si>
  <si>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</si>
  <si>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</si>
  <si>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</si>
  <si>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</si>
  <si>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</si>
  <si>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</si>
  <si>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</si>
  <si>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</si>
  <si>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</si>
  <si>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</si>
  <si>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</si>
  <si>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</si>
  <si>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</si>
  <si>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</si>
  <si>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</si>
  <si>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</si>
  <si>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</si>
  <si>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</si>
  <si>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</si>
  <si>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</si>
  <si>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</si>
  <si>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</si>
  <si>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</si>
  <si>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</si>
  <si>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</si>
  <si>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</si>
  <si>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</si>
  <si>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</si>
  <si>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</si>
  <si>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</si>
  <si>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</si>
  <si>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</si>
  <si>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</si>
  <si>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</si>
  <si>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</si>
  <si>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</si>
  <si>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</si>
  <si>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</si>
  <si>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</si>
  <si>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</si>
  <si>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</si>
  <si>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</si>
  <si>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</si>
  <si>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</si>
  <si>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</si>
  <si>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</si>
  <si>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</si>
  <si>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</si>
  <si>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</si>
  <si>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</si>
  <si>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</si>
  <si>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</si>
  <si>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</si>
  <si>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</si>
  <si>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</si>
  <si>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</si>
  <si>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</si>
  <si>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</si>
  <si>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</si>
  <si>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</si>
  <si>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</si>
  <si>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</si>
  <si>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</si>
  <si>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</si>
  <si>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</si>
  <si>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</si>
  <si>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</si>
  <si>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</si>
  <si>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</si>
  <si>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</si>
  <si>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</si>
  <si>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</si>
  <si>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</si>
  <si>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</si>
  <si>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</si>
  <si>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</si>
  <si>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</si>
  <si>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</si>
  <si>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</si>
  <si>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</si>
  <si>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</si>
  <si>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</si>
  <si>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</si>
  <si>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</si>
  <si>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</si>
  <si>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</si>
  <si>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</si>
  <si>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</si>
  <si>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</si>
  <si>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</si>
  <si>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</si>
  <si>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</si>
  <si>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</si>
  <si>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</si>
  <si>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</si>
  <si>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</si>
  <si>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</si>
  <si>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</si>
  <si>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</si>
  <si>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</si>
  <si>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</si>
  <si>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</si>
  <si>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</si>
  <si>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</si>
  <si>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</si>
  <si>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</si>
  <si>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</si>
  <si>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</si>
  <si>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</si>
  <si>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</si>
  <si>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</si>
  <si>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</si>
  <si>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</si>
  <si>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</si>
  <si>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</si>
  <si>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</si>
  <si>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</si>
  <si>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</si>
  <si>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</si>
  <si>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</si>
  <si>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</si>
  <si>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</si>
  <si>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</si>
  <si>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</si>
  <si>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</si>
  <si>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</si>
  <si>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</si>
  <si>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</si>
  <si>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</si>
  <si>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</si>
  <si>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</si>
  <si>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</si>
  <si>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</si>
  <si>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</si>
  <si>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</si>
  <si>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</si>
  <si>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</si>
  <si>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</si>
  <si>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</si>
  <si>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</si>
  <si>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</si>
  <si>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</si>
  <si>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</si>
  <si>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</si>
  <si>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</si>
  <si>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</si>
  <si>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</si>
  <si>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</si>
  <si>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</si>
  <si>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</si>
  <si>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</si>
  <si>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</si>
  <si>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</si>
  <si>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</si>
  <si>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</si>
  <si>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</si>
  <si>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</si>
  <si>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</si>
  <si>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</si>
  <si>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</si>
  <si>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</si>
  <si>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</si>
  <si>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</si>
  <si>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</si>
  <si>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</si>
  <si>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</si>
  <si>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</si>
  <si>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</si>
  <si>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</si>
  <si>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</si>
  <si>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</si>
  <si>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</si>
  <si>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</si>
  <si>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</si>
  <si>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</si>
  <si>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</si>
  <si>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</si>
  <si>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</si>
  <si>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</si>
  <si>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</si>
  <si>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</si>
  <si>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</si>
  <si>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</si>
  <si>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</si>
  <si>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</si>
  <si>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</si>
  <si>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</si>
  <si>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</si>
  <si>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</si>
  <si>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</si>
  <si>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</si>
  <si>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</si>
  <si>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</si>
  <si>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</si>
  <si>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</si>
  <si>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</si>
  <si>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</si>
  <si>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</si>
  <si>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</si>
  <si>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</si>
  <si>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</si>
  <si>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</si>
  <si>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</si>
  <si>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</si>
  <si>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</si>
  <si>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</si>
  <si>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</si>
  <si>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</si>
  <si>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</si>
  <si>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</si>
  <si>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</si>
  <si>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</si>
  <si>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</si>
  <si>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</si>
  <si>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</si>
  <si>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</si>
  <si>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</si>
  <si>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</si>
  <si>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</si>
  <si>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</si>
  <si>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</si>
  <si>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</si>
  <si>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</si>
  <si>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</si>
  <si>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</si>
  <si>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</si>
  <si>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</si>
  <si>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</si>
  <si>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</si>
  <si>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</si>
  <si>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</si>
  <si>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</si>
  <si>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</si>
  <si>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</si>
  <si>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</si>
  <si>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</si>
  <si>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</si>
  <si>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</si>
  <si>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</si>
  <si>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</si>
  <si>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</si>
  <si>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</si>
  <si>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</si>
  <si>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</si>
  <si>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</si>
  <si>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</si>
  <si>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</si>
  <si>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</si>
  <si>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</si>
  <si>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</si>
  <si>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</si>
  <si>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</si>
  <si>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</si>
  <si>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</si>
  <si>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</si>
  <si>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</si>
  <si>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</si>
  <si>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</si>
  <si>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</si>
  <si>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</si>
  <si>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</si>
  <si>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</si>
  <si>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</si>
  <si>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</si>
  <si>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</si>
  <si>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</si>
  <si>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</si>
  <si>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</si>
  <si>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</si>
  <si>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</si>
  <si>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</si>
  <si>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</si>
  <si>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</si>
  <si>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</si>
  <si>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</si>
  <si>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</si>
  <si>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</si>
  <si>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</si>
  <si>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</si>
  <si>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</si>
  <si>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</si>
  <si>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</si>
  <si>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</si>
  <si>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</si>
  <si>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</si>
  <si>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</si>
  <si>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</si>
  <si>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</si>
  <si>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</si>
  <si>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</si>
  <si>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</si>
  <si>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</si>
  <si>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</si>
  <si>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</si>
  <si>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</si>
  <si>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</si>
  <si>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</si>
  <si>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</si>
  <si>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</si>
  <si>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</si>
  <si>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</si>
  <si>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</si>
  <si>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</si>
  <si>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</si>
  <si>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</si>
  <si>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</si>
  <si>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</si>
  <si>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</si>
  <si>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</si>
  <si>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</si>
  <si>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</si>
  <si>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</si>
  <si>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</si>
  <si>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</si>
  <si>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</si>
  <si>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</si>
  <si>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</si>
  <si>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</si>
  <si>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</si>
  <si>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</si>
  <si>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</si>
  <si>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</si>
  <si>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</si>
  <si>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</si>
  <si>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</si>
  <si>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</si>
  <si>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</si>
  <si>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</si>
  <si>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</si>
  <si>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</si>
  <si>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</si>
  <si>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</si>
  <si>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</si>
  <si>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</si>
  <si>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</si>
  <si>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</si>
  <si>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</si>
  <si>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</si>
  <si>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</si>
  <si>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</si>
  <si>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</si>
  <si>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</si>
  <si>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</si>
  <si>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</si>
  <si>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</si>
  <si>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</si>
  <si>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</si>
  <si>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</si>
  <si>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</si>
  <si>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</si>
  <si>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</si>
  <si>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</si>
  <si>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</si>
  <si>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</si>
  <si>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</si>
  <si>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</si>
  <si>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</si>
  <si>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</si>
  <si>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</si>
  <si>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</si>
  <si>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</si>
  <si>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</si>
  <si>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</si>
  <si>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</si>
  <si>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</si>
  <si>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</si>
  <si>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</si>
  <si>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</si>
  <si>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</si>
  <si>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</si>
  <si>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</si>
  <si>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</si>
  <si>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</si>
  <si>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</si>
  <si>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</si>
  <si>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</si>
  <si>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</si>
  <si>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</si>
  <si>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</si>
  <si>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</si>
  <si>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</si>
  <si>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</si>
  <si>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</si>
  <si>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</si>
  <si>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</si>
  <si>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</si>
  <si>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</si>
  <si>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</si>
  <si>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</si>
  <si>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</si>
  <si>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</si>
  <si>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</si>
  <si>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</si>
  <si>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</si>
  <si>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</si>
  <si>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</si>
  <si>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</si>
  <si>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</si>
  <si>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</si>
  <si>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</si>
  <si>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</si>
  <si>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</si>
  <si>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</si>
  <si>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</si>
  <si>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</si>
  <si>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</si>
  <si>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</si>
  <si>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</si>
  <si>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</si>
  <si>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</si>
  <si>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</si>
  <si>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</si>
  <si>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</si>
  <si>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</si>
  <si>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</si>
  <si>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</si>
  <si>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</si>
  <si>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</si>
  <si>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</si>
  <si>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</si>
  <si>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</si>
  <si>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</si>
  <si>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</si>
  <si>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</si>
  <si>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</si>
  <si>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</si>
  <si>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</si>
  <si>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</si>
  <si>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</si>
  <si>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</si>
  <si>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</si>
  <si>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</si>
  <si>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</si>
  <si>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</si>
  <si>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</si>
  <si>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</si>
  <si>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</si>
  <si>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</si>
  <si>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</si>
  <si>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</si>
  <si>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</si>
  <si>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</si>
  <si>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</si>
  <si>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</si>
  <si>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</si>
  <si>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</si>
  <si>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</si>
  <si>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</si>
  <si>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</si>
  <si>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</si>
  <si>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</si>
  <si>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</si>
  <si>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</si>
  <si>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</si>
  <si>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</si>
  <si>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</si>
  <si>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</si>
  <si>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</si>
  <si>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</si>
  <si>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</si>
  <si>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</si>
  <si>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</si>
  <si>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</si>
  <si>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</si>
  <si>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</si>
  <si>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</si>
  <si>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</si>
  <si>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</si>
  <si>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</si>
  <si>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</si>
  <si>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</si>
  <si>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</si>
  <si>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</si>
  <si>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</si>
  <si>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</si>
  <si>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</si>
  <si>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</si>
  <si>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</si>
  <si>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</si>
  <si>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</si>
  <si>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</si>
  <si>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</si>
  <si>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</si>
  <si>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</si>
  <si>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</si>
  <si>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</si>
  <si>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</si>
  <si>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</si>
  <si>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</si>
  <si>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</si>
  <si>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</si>
  <si>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</si>
  <si>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</si>
  <si>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</si>
  <si>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</si>
  <si>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</si>
  <si>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</si>
  <si>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</si>
  <si>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</si>
  <si>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</si>
  <si>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</si>
  <si>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</si>
  <si>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</si>
  <si>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</si>
  <si>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</si>
  <si>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</si>
  <si>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</si>
  <si>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</si>
  <si>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</si>
  <si>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</si>
  <si>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</si>
  <si>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</si>
  <si>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</si>
  <si>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</si>
  <si>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</si>
  <si>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</si>
  <si>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</si>
  <si>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</si>
  <si>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</si>
  <si>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</si>
  <si>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</si>
  <si>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</si>
  <si>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</si>
  <si>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</si>
  <si>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</si>
  <si>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</si>
  <si>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</si>
  <si>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</si>
  <si>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</si>
  <si>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</si>
  <si>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</si>
  <si>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</si>
  <si>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</si>
  <si>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</si>
  <si>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</si>
  <si>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</si>
  <si>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</si>
  <si>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</si>
  <si>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</si>
  <si>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</si>
  <si>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</si>
  <si>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</si>
  <si>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</si>
  <si>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</si>
  <si>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</si>
  <si>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</si>
  <si>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</si>
  <si>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</si>
  <si>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</si>
  <si>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</si>
  <si>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</si>
  <si>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</si>
  <si>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</si>
  <si>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</si>
  <si>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</si>
  <si>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</si>
  <si>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</si>
  <si>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</si>
  <si>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</si>
  <si>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</si>
  <si>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</si>
  <si>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</si>
  <si>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</si>
  <si>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</si>
  <si>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</si>
  <si>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</si>
  <si>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</si>
  <si>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</si>
  <si>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</si>
  <si>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</si>
  <si>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</si>
  <si>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</si>
  <si>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</si>
  <si>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</si>
  <si>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</si>
  <si>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</si>
  <si>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</si>
  <si>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</si>
  <si>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</si>
  <si>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</si>
  <si>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</si>
  <si>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</si>
  <si>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</si>
  <si>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</si>
  <si>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</si>
  <si>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</si>
  <si>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</si>
  <si>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</si>
  <si>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</si>
  <si>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</si>
  <si>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</si>
  <si>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</si>
  <si>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</si>
  <si>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</si>
  <si>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</si>
  <si>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</si>
  <si>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</si>
  <si>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</si>
  <si>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</si>
  <si>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</si>
  <si>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</si>
  <si>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</si>
  <si>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</si>
  <si>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</si>
  <si>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</si>
  <si>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</si>
  <si>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</si>
  <si>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</si>
  <si>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</si>
  <si>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</si>
  <si>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</si>
  <si>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</si>
  <si>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</si>
  <si>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</si>
  <si>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</si>
  <si>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</si>
  <si>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</si>
  <si>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</si>
  <si>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</si>
  <si>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</si>
  <si>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</si>
  <si>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</si>
  <si>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</si>
  <si>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</si>
  <si>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</si>
  <si>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</si>
  <si>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</si>
  <si>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</si>
  <si>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</si>
  <si>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</si>
  <si>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</si>
  <si>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</si>
  <si>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</si>
  <si>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</si>
  <si>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</si>
  <si>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</si>
  <si>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</si>
  <si>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</si>
  <si>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</si>
  <si>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</si>
  <si>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</si>
  <si>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</si>
  <si>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</si>
  <si>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</si>
  <si>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</si>
  <si>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</si>
  <si>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</si>
  <si>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</si>
  <si>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</si>
  <si>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</si>
  <si>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</si>
  <si>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</si>
  <si>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</si>
  <si>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</si>
  <si>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</si>
  <si>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</si>
  <si>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</si>
  <si>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</si>
  <si>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</si>
  <si>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</si>
  <si>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</si>
  <si>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</si>
  <si>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</si>
  <si>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</si>
  <si>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</si>
  <si>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</si>
  <si>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</si>
  <si>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</si>
  <si>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</si>
  <si>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</si>
  <si>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</si>
  <si>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</si>
  <si>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</si>
  <si>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</si>
  <si>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</si>
  <si>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</si>
  <si>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</si>
  <si>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</si>
  <si>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</si>
  <si>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</si>
  <si>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</si>
  <si>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</si>
  <si>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</si>
  <si>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</si>
  <si>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</si>
  <si>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</si>
  <si>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</si>
  <si>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</si>
  <si>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</si>
  <si>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</si>
  <si>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</si>
  <si>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</si>
  <si>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</si>
  <si>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</si>
  <si>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</si>
  <si>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</si>
  <si>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</si>
  <si>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</si>
  <si>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</si>
  <si>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</si>
  <si>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</si>
  <si>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</si>
  <si>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</si>
  <si>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</si>
  <si>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</si>
  <si>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</si>
  <si>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</si>
  <si>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</si>
  <si>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</si>
  <si>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</si>
  <si>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</si>
  <si>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</si>
  <si>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</si>
  <si>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</si>
  <si>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</si>
  <si>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</si>
  <si>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</si>
  <si>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</si>
  <si>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</si>
  <si>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</si>
  <si>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</si>
  <si>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</si>
  <si>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</si>
  <si>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</si>
  <si>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</si>
  <si>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</si>
  <si>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</si>
  <si>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</si>
  <si>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</si>
  <si>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</si>
  <si>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</si>
  <si>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</si>
  <si>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</si>
  <si>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</si>
  <si>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</si>
  <si>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</si>
  <si>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</si>
  <si>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</si>
  <si>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</si>
  <si>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</si>
  <si>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</si>
  <si>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</si>
  <si>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</si>
  <si>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</si>
  <si>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</si>
  <si>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</si>
  <si>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</si>
  <si>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</si>
  <si>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</si>
  <si>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</si>
  <si>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</si>
  <si>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</si>
  <si>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</si>
  <si>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</si>
  <si>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</si>
  <si>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</si>
  <si>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</si>
  <si>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</si>
  <si>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</si>
  <si>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</si>
  <si>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</si>
  <si>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</si>
  <si>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</si>
  <si>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</si>
  <si>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</si>
  <si>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</si>
  <si>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</si>
  <si>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</si>
  <si>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</si>
  <si>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</si>
  <si>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</si>
  <si>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</si>
  <si>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</si>
  <si>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</si>
  <si>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</si>
  <si>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</si>
  <si>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</si>
  <si>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</si>
  <si>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</si>
  <si>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</si>
  <si>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</si>
  <si>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</si>
  <si>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</si>
  <si>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</si>
  <si>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</si>
  <si>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</si>
  <si>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</si>
  <si>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</si>
  <si>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</si>
  <si>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</si>
  <si>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</si>
  <si>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</si>
  <si>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</si>
  <si>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</si>
  <si>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</si>
  <si>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</si>
  <si>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</si>
  <si>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</si>
  <si>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</si>
  <si>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</si>
  <si>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</si>
  <si>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</si>
  <si>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</si>
  <si>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</si>
  <si>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</si>
  <si>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</si>
  <si>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</si>
  <si>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</si>
  <si>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</si>
  <si>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</si>
  <si>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</si>
  <si>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</si>
  <si>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</si>
  <si>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</si>
  <si>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</si>
  <si>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</si>
  <si>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</si>
  <si>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</si>
  <si>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</si>
  <si>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</si>
  <si>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</si>
  <si>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</si>
  <si>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</si>
  <si>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</si>
  <si>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</si>
  <si>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</si>
  <si>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</si>
  <si>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</si>
  <si>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</si>
  <si>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</si>
  <si>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</si>
  <si>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</si>
  <si>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</si>
  <si>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</si>
  <si>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</si>
  <si>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</si>
  <si>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</si>
  <si>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</si>
  <si>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</si>
  <si>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</si>
  <si>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</si>
  <si>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</si>
  <si>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</si>
  <si>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</si>
  <si>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</si>
  <si>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</si>
  <si>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</si>
  <si>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</si>
  <si>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</si>
  <si>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</si>
  <si>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</si>
  <si>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</si>
  <si>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</si>
  <si>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</si>
  <si>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</si>
  <si>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</si>
  <si>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</si>
  <si>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</si>
  <si>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</si>
  <si>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</si>
  <si>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</si>
  <si>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</si>
  <si>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</si>
  <si>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</si>
  <si>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</si>
  <si>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</si>
  <si>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</si>
  <si>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</si>
  <si>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</si>
  <si>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</si>
  <si>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</si>
  <si>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</si>
  <si>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</si>
  <si>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</si>
  <si>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</si>
  <si>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</si>
  <si>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</si>
  <si>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</si>
  <si>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</si>
  <si>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</si>
  <si>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</si>
  <si>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</si>
  <si>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</si>
  <si>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</si>
  <si>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</si>
  <si>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</si>
  <si>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</si>
  <si>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</si>
  <si>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</si>
  <si>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</si>
  <si>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</si>
  <si>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</si>
  <si>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</si>
  <si>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</si>
  <si>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</si>
  <si>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</si>
  <si>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</si>
  <si>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</si>
  <si>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</si>
  <si>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</si>
  <si>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</si>
  <si>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</si>
  <si>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</si>
  <si>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</si>
  <si>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</si>
  <si>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</si>
  <si>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</si>
  <si>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</si>
  <si>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</si>
  <si>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</si>
  <si>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</si>
  <si>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</si>
  <si>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</si>
  <si>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</si>
  <si>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</si>
  <si>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</si>
  <si>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</si>
  <si>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</si>
  <si>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</si>
  <si>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</si>
  <si>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</si>
  <si>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</si>
  <si>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</si>
  <si>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</si>
  <si>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</si>
  <si>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</si>
  <si>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</si>
  <si>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</si>
  <si>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</si>
  <si>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</si>
  <si>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</si>
  <si>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</si>
  <si>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</si>
  <si>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</si>
  <si>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</si>
  <si>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</si>
  <si>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</si>
  <si>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</si>
  <si>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</si>
  <si>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</si>
  <si>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</si>
  <si>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</si>
  <si>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</si>
  <si>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</si>
  <si>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</si>
  <si>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</si>
  <si>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</si>
  <si>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</si>
  <si>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</si>
  <si>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</si>
  <si>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</si>
  <si>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</si>
  <si>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</si>
  <si>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</si>
  <si>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</si>
  <si>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</si>
  <si>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</si>
  <si>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</si>
  <si>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</si>
  <si>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</si>
  <si>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</si>
  <si>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</si>
  <si>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</si>
  <si>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</si>
  <si>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</si>
  <si>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</si>
  <si>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</si>
  <si>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</si>
  <si>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</si>
  <si>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</si>
  <si>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</si>
  <si>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</si>
  <si>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</si>
  <si>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</si>
  <si>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</si>
  <si>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</si>
  <si>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</si>
  <si>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</si>
  <si>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</si>
  <si>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</si>
  <si>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</si>
  <si>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</si>
  <si>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</si>
  <si>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</si>
  <si>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</si>
  <si>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</si>
  <si>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</si>
  <si>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</si>
  <si>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</si>
  <si>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</si>
  <si>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</si>
  <si>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</si>
  <si>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</si>
  <si>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</si>
  <si>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</si>
  <si>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</si>
  <si>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</si>
  <si>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</si>
  <si>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</si>
  <si>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</si>
  <si>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</si>
  <si>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</si>
  <si>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</si>
  <si>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</si>
  <si>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</si>
  <si>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</si>
  <si>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</si>
  <si>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</si>
  <si>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</si>
  <si>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</si>
  <si>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</si>
  <si>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</si>
  <si>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</si>
  <si>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</si>
  <si>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</si>
  <si>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</si>
  <si>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</si>
  <si>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</si>
  <si>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</si>
  <si>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</si>
  <si>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</si>
  <si>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</si>
  <si>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</si>
  <si>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</si>
  <si>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</si>
  <si>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</si>
  <si>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</si>
  <si>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</si>
  <si>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</si>
  <si>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</si>
  <si>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</si>
  <si>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</si>
  <si>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</si>
  <si>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</si>
  <si>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</si>
  <si>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</si>
  <si>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</si>
  <si>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</si>
  <si>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</si>
  <si>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</si>
  <si>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</si>
  <si>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</si>
  <si>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</si>
  <si>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</si>
  <si>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</si>
  <si>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</si>
  <si>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</si>
  <si>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</si>
  <si>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</si>
  <si>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</si>
  <si>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</si>
  <si>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</si>
  <si>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</si>
  <si>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</si>
  <si>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</si>
  <si>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</si>
  <si>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</si>
  <si>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</si>
  <si>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</si>
  <si>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</si>
  <si>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</si>
  <si>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</si>
  <si>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</si>
  <si>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</si>
  <si>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</si>
  <si>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</si>
  <si>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</si>
  <si>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</si>
  <si>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</si>
  <si>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</si>
  <si>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</si>
  <si>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</si>
  <si>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</si>
  <si>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</si>
  <si>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</si>
  <si>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</si>
  <si>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</si>
  <si>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</si>
  <si>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</si>
  <si>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</si>
  <si>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</si>
  <si>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</si>
  <si>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</si>
  <si>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</si>
  <si>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</si>
  <si>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</si>
  <si>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</si>
  <si>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</si>
  <si>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</si>
  <si>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</si>
  <si>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</si>
  <si>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</si>
  <si>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</si>
  <si>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</si>
  <si>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</si>
  <si>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</si>
  <si>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</si>
  <si>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</si>
  <si>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</si>
  <si>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</si>
  <si>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</si>
  <si>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</si>
  <si>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</si>
  <si>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</si>
  <si>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</si>
  <si>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</si>
  <si>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</si>
  <si>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</si>
  <si>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</si>
  <si>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</si>
  <si>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</si>
  <si>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</si>
  <si>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</si>
  <si>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</si>
  <si>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</si>
  <si>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</si>
  <si>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</si>
  <si>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</si>
  <si>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</si>
  <si>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</si>
  <si>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</si>
  <si>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</si>
  <si>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</si>
  <si>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</si>
  <si>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</si>
  <si>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</si>
  <si>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</si>
  <si>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</si>
  <si>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</si>
  <si>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</si>
  <si>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</si>
  <si>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</si>
  <si>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</si>
  <si>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</si>
  <si>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</si>
  <si>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</si>
  <si>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</si>
  <si>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</si>
  <si>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</si>
  <si>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</si>
  <si>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</si>
  <si>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</si>
  <si>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</si>
  <si>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</si>
  <si>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</si>
  <si>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</si>
  <si>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</si>
  <si>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</si>
  <si>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</si>
  <si>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</si>
  <si>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</si>
  <si>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</si>
  <si>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</si>
  <si>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</si>
  <si>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</si>
  <si>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</si>
  <si>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</si>
  <si>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</si>
  <si>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</si>
  <si>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</si>
  <si>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</si>
  <si>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</si>
  <si>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</si>
  <si>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</si>
  <si>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</si>
  <si>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</si>
  <si>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</si>
  <si>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</si>
  <si>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</si>
  <si>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</si>
  <si>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</si>
  <si>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</si>
  <si>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</si>
  <si>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</si>
  <si>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</si>
  <si>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</si>
  <si>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</si>
  <si>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</si>
  <si>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</si>
  <si>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</si>
  <si>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</si>
  <si>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</si>
  <si>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</si>
  <si>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</si>
  <si>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</si>
  <si>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</si>
  <si>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</si>
  <si>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</si>
  <si>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</si>
  <si>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</si>
  <si>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</si>
  <si>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</si>
  <si>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</si>
  <si>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</si>
  <si>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</si>
  <si>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</si>
  <si>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</si>
  <si>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</si>
  <si>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</si>
  <si>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</si>
  <si>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</si>
  <si>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</si>
  <si>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</si>
  <si>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</si>
  <si>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</si>
  <si>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</si>
  <si>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</si>
  <si>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</si>
  <si>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</si>
  <si>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</si>
  <si>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</si>
  <si>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</si>
  <si>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</si>
  <si>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</si>
  <si>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</si>
  <si>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</si>
  <si>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</si>
  <si>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</si>
  <si>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</si>
  <si>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</si>
  <si>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</si>
  <si>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</si>
  <si>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</si>
  <si>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</si>
  <si>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</si>
  <si>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</si>
  <si>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</si>
  <si>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</si>
  <si>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</si>
  <si>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</si>
  <si>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</si>
  <si>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</si>
  <si>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</si>
  <si>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</si>
  <si>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</si>
  <si>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</si>
  <si>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</si>
  <si>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</si>
  <si>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</si>
  <si>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</si>
  <si>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</si>
  <si>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</si>
  <si>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</si>
  <si>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</si>
  <si>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</si>
  <si>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</si>
  <si>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</si>
  <si>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</si>
  <si>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</si>
  <si>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</si>
  <si>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</si>
  <si>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</si>
  <si>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</si>
  <si>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</si>
  <si>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</si>
  <si>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</si>
  <si>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</si>
  <si>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</si>
  <si>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</si>
  <si>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</si>
  <si>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</si>
  <si>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</si>
  <si>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</si>
  <si>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</si>
  <si>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</si>
  <si>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</si>
  <si>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</si>
  <si>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</si>
  <si>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</si>
  <si>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</si>
  <si>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</si>
  <si>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</si>
  <si>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</si>
  <si>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</si>
  <si>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</si>
  <si>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</si>
  <si>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</si>
  <si>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</si>
  <si>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</si>
  <si>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</si>
  <si>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</si>
  <si>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</si>
  <si>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</si>
  <si>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</si>
  <si>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</si>
  <si>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</si>
  <si>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</si>
  <si>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</si>
  <si>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</si>
  <si>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</si>
  <si>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</si>
  <si>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</si>
  <si>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</si>
  <si>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</si>
  <si>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</si>
  <si>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</si>
  <si>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</si>
  <si>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</si>
  <si>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</si>
  <si>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</si>
  <si>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</si>
  <si>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</si>
  <si>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</si>
  <si>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</si>
  <si>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</si>
  <si>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</si>
  <si>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</si>
  <si>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</si>
  <si>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</si>
  <si>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</si>
  <si>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</si>
  <si>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</si>
  <si>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</si>
  <si>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</si>
  <si>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</si>
  <si>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</si>
  <si>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</si>
  <si>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</si>
  <si>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</si>
  <si>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</si>
  <si>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</si>
  <si>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</si>
  <si>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</si>
  <si>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</si>
  <si>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</si>
  <si>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</si>
  <si>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</si>
  <si>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</si>
  <si>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</si>
  <si>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</si>
  <si>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</si>
  <si>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</si>
  <si>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</si>
  <si>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</si>
  <si>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</si>
  <si>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</si>
  <si>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</si>
  <si>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</si>
  <si>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</si>
  <si>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</si>
  <si>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</si>
  <si>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</si>
  <si>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</si>
  <si>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</si>
  <si>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</si>
  <si>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</si>
  <si>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</si>
  <si>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</si>
  <si>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</si>
  <si>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</si>
  <si>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</si>
  <si>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</si>
  <si>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</si>
  <si>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</si>
  <si>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</si>
  <si>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</si>
  <si>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</si>
  <si>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</si>
  <si>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</si>
  <si>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</si>
  <si>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</si>
  <si>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</si>
  <si>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</si>
  <si>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</si>
  <si>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</si>
  <si>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</si>
  <si>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</si>
  <si>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</si>
  <si>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</si>
  <si>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</si>
  <si>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</si>
  <si>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</si>
  <si>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</si>
  <si>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</si>
  <si>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</si>
  <si>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</si>
  <si>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</si>
  <si>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</si>
  <si>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</si>
  <si>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</si>
  <si>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</si>
  <si>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</si>
  <si>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</si>
  <si>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</si>
  <si>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</si>
  <si>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</si>
  <si>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</si>
  <si>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</si>
  <si>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</si>
  <si>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</si>
  <si>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</si>
  <si>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</si>
  <si>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</si>
  <si>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</si>
  <si>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</si>
  <si>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</si>
  <si>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</si>
  <si>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</si>
  <si>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</si>
  <si>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</si>
  <si>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</si>
  <si>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</si>
  <si>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</si>
  <si>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</si>
  <si>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</si>
  <si>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</si>
  <si>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</si>
  <si>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</si>
  <si>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</si>
  <si>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</si>
  <si>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</si>
  <si>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</si>
  <si>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</si>
  <si>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</si>
  <si>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</si>
  <si>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</si>
  <si>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</si>
  <si>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</si>
  <si>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</si>
  <si>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</si>
  <si>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</si>
  <si>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</si>
  <si>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</si>
  <si>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</si>
  <si>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</si>
  <si>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</si>
  <si>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</si>
  <si>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</si>
  <si>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</si>
  <si>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</si>
  <si>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</si>
  <si>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</si>
  <si>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</si>
  <si>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</si>
  <si>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</si>
  <si>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</si>
  <si>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</si>
  <si>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</si>
  <si>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</si>
  <si>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</si>
  <si>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</si>
  <si>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</si>
  <si>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</si>
  <si>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</si>
  <si>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</si>
  <si>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</si>
  <si>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</si>
  <si>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</si>
  <si>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</si>
  <si>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</si>
  <si>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</si>
  <si>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</si>
  <si>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</si>
  <si>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</si>
  <si>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</si>
  <si>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</si>
  <si>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</si>
  <si>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</si>
  <si>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</si>
  <si>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</si>
  <si>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</si>
  <si>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</si>
  <si>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</si>
  <si>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</si>
  <si>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</si>
  <si>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</si>
  <si>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</si>
  <si>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</si>
  <si>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</si>
  <si>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</si>
  <si>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</si>
  <si>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</si>
  <si>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</si>
  <si>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</si>
  <si>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</si>
  <si>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</si>
  <si>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</si>
  <si>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</si>
  <si>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</si>
  <si>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</si>
  <si>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</si>
  <si>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</si>
  <si>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</si>
  <si>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</si>
  <si>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</si>
  <si>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</si>
  <si>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</si>
  <si>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</si>
  <si>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</si>
  <si>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</si>
  <si>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</si>
  <si>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</si>
  <si>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</si>
  <si>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</si>
  <si>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</si>
  <si>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</si>
  <si>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</si>
  <si>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</si>
  <si>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</si>
  <si>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</si>
  <si>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</si>
  <si>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</si>
  <si>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</si>
  <si>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</si>
  <si>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</si>
  <si>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</si>
  <si>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</si>
  <si>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</si>
  <si>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</si>
  <si>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</si>
  <si>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</si>
  <si>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</si>
  <si>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</si>
  <si>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</si>
  <si>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</si>
  <si>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</si>
  <si>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</si>
  <si>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</si>
  <si>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</si>
  <si>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</si>
  <si>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</si>
  <si>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</si>
  <si>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</si>
  <si>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</si>
  <si>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</si>
  <si>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</si>
  <si>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</si>
  <si>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</si>
  <si>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</si>
  <si>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</si>
  <si>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</si>
  <si>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</si>
  <si>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</si>
  <si>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</si>
  <si>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</si>
  <si>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</si>
  <si>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</si>
  <si>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</si>
  <si>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</si>
  <si>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</si>
  <si>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</si>
  <si>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</si>
  <si>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</si>
  <si>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</si>
  <si>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</si>
  <si>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</si>
  <si>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</si>
  <si>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</si>
  <si>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</si>
  <si>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</si>
  <si>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</si>
  <si>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</si>
  <si>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</si>
  <si>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</si>
  <si>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</si>
  <si>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</si>
  <si>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</si>
  <si>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</si>
  <si>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</si>
  <si>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</si>
  <si>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</si>
  <si>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</si>
  <si>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</si>
  <si>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</si>
  <si>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</si>
  <si>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</si>
  <si>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</si>
  <si>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</si>
  <si>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</si>
  <si>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</si>
  <si>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</si>
  <si>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</si>
  <si>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</si>
  <si>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</si>
  <si>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</si>
  <si>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</si>
  <si>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</si>
  <si>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</si>
  <si>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</si>
  <si>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</si>
  <si>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</si>
  <si>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</si>
  <si>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</si>
  <si>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</si>
  <si>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</si>
  <si>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</si>
  <si>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</si>
  <si>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</si>
  <si>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</si>
  <si>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</si>
  <si>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</si>
  <si>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</si>
  <si>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</si>
  <si>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</si>
  <si>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</si>
  <si>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</si>
  <si>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</si>
  <si>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</si>
  <si>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</si>
  <si>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</si>
  <si>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</si>
  <si>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</si>
  <si>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</si>
  <si>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</si>
  <si>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</si>
  <si>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</si>
  <si>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</si>
  <si>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</si>
  <si>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</si>
  <si>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</si>
  <si>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</si>
  <si>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</si>
  <si>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</si>
  <si>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</si>
  <si>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</si>
  <si>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</si>
  <si>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</si>
  <si>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</si>
  <si>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</si>
  <si>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</si>
  <si>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</si>
  <si>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</si>
  <si>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</si>
  <si>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</si>
  <si>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</si>
  <si>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</si>
  <si>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</si>
  <si>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</si>
  <si>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</si>
  <si>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</si>
  <si>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</si>
  <si>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</si>
  <si>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</si>
  <si>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</si>
  <si>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</si>
  <si>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</si>
  <si>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</si>
  <si>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</si>
  <si>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</si>
  <si>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</si>
  <si>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</si>
  <si>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</si>
  <si>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</si>
  <si>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</si>
  <si>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</si>
  <si>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</si>
  <si>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</si>
  <si>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</si>
  <si>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</si>
  <si>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</si>
  <si>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</si>
  <si>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</si>
  <si>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</si>
  <si>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</si>
  <si>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</si>
  <si>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</si>
  <si>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</si>
  <si>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</si>
  <si>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</si>
  <si>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</si>
  <si>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</si>
  <si>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</si>
  <si>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</si>
  <si>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</si>
  <si>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</si>
  <si>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</si>
  <si>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</si>
  <si>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</si>
  <si>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</si>
  <si>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</si>
  <si>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</si>
  <si>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</si>
  <si>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</si>
  <si>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</si>
  <si>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</si>
  <si>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</si>
  <si>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</si>
  <si>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</si>
  <si>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</si>
  <si>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</si>
  <si>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</si>
  <si>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</si>
  <si>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</si>
  <si>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</si>
  <si>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</si>
  <si>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</si>
  <si>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</si>
  <si>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</si>
  <si>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</si>
  <si>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</si>
  <si>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</si>
  <si>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</si>
  <si>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</si>
  <si>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</si>
  <si>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</si>
  <si>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</si>
  <si>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</si>
  <si>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</si>
  <si>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</si>
  <si>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</si>
  <si>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</si>
  <si>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</si>
  <si>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</si>
  <si>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</si>
  <si>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</si>
  <si>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</si>
  <si>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</si>
  <si>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</si>
  <si>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</si>
  <si>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</si>
  <si>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</si>
  <si>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</si>
  <si>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</si>
  <si>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</si>
  <si>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</si>
  <si>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</si>
  <si>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</si>
  <si>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</si>
  <si>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</si>
  <si>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</si>
  <si>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</si>
  <si>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</si>
  <si>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</si>
  <si>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</si>
  <si>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</si>
  <si>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</si>
  <si>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</si>
  <si>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</si>
  <si>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</si>
  <si>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</si>
  <si>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</si>
  <si>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</si>
  <si>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</si>
  <si>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</si>
  <si>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</si>
  <si>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</si>
  <si>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</si>
  <si>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</si>
  <si>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</si>
  <si>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</si>
  <si>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</si>
  <si>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</si>
  <si>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</si>
  <si>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</si>
  <si>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</si>
  <si>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</si>
  <si>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</si>
  <si>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</si>
  <si>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</si>
  <si>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</si>
  <si>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</si>
  <si>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</si>
  <si>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</si>
  <si>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</si>
  <si>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</si>
  <si>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</si>
  <si>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</si>
  <si>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</si>
  <si>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</si>
  <si>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</si>
  <si>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</si>
  <si>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</si>
  <si>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</si>
  <si>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</si>
  <si>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</si>
  <si>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</si>
  <si>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</si>
  <si>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</si>
  <si>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</si>
  <si>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</si>
  <si>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</si>
  <si>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</si>
  <si>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</si>
  <si>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</si>
  <si>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</si>
  <si>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</si>
  <si>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</si>
  <si>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</si>
  <si>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</si>
  <si>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</si>
  <si>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</si>
  <si>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</si>
  <si>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</si>
  <si>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</si>
  <si>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</si>
  <si>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</si>
  <si>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</si>
  <si>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</si>
  <si>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</si>
  <si>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</si>
  <si>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</si>
  <si>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</si>
  <si>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</si>
  <si>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</si>
  <si>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</si>
  <si>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</si>
  <si>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</si>
  <si>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</si>
  <si>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</si>
  <si>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</si>
  <si>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</si>
  <si>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</si>
  <si>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</si>
  <si>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</si>
  <si>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</si>
  <si>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</si>
  <si>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</si>
  <si>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</si>
  <si>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</si>
  <si>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</si>
  <si>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</si>
  <si>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</si>
  <si>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</si>
  <si>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</si>
  <si>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</si>
  <si>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</si>
  <si>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</si>
  <si>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</si>
  <si>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</si>
  <si>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</si>
  <si>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</si>
  <si>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</si>
  <si>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</si>
  <si>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</si>
  <si>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</si>
  <si>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</si>
  <si>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</si>
  <si>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</si>
  <si>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</si>
  <si>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</si>
  <si>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</si>
  <si>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</si>
  <si>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</si>
  <si>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</si>
  <si>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</si>
  <si>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</si>
  <si>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</si>
  <si>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</si>
  <si>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</si>
  <si>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</si>
  <si>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</si>
  <si>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</si>
  <si>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</si>
  <si>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</si>
  <si>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</si>
  <si>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</si>
  <si>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</si>
  <si>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</si>
  <si>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</si>
  <si>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</si>
  <si>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</si>
  <si>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</si>
  <si>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</si>
  <si>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</si>
  <si>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</si>
  <si>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</si>
  <si>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</si>
  <si>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</si>
  <si>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</si>
  <si>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</si>
  <si>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</si>
  <si>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</si>
  <si>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</si>
  <si>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</si>
  <si>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</si>
  <si>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</si>
  <si>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</si>
  <si>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</si>
  <si>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</si>
  <si>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</si>
  <si>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</si>
  <si>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</si>
  <si>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</si>
  <si>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</si>
  <si>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</si>
  <si>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</si>
  <si>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</si>
  <si>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</si>
  <si>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</si>
  <si>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</si>
  <si>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</si>
  <si>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</si>
  <si>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</si>
  <si>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</si>
  <si>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</si>
  <si>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</si>
  <si>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</si>
  <si>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</si>
  <si>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</si>
  <si>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</si>
  <si>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</si>
  <si>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</si>
  <si>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</si>
  <si>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</si>
  <si>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</si>
  <si>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</si>
  <si>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</si>
  <si>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</si>
  <si>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</si>
  <si>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</si>
  <si>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</si>
  <si>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</si>
  <si>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</si>
  <si>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</si>
  <si>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</si>
  <si>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</si>
  <si>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</si>
  <si>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</si>
  <si>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</si>
  <si>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</si>
  <si>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</si>
  <si>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</si>
  <si>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</si>
  <si>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</si>
  <si>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</si>
  <si>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</si>
  <si>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</si>
  <si>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</si>
  <si>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</si>
  <si>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</si>
  <si>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</si>
  <si>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</si>
  <si>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</si>
  <si>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</si>
  <si>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</si>
  <si>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</si>
  <si>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</si>
  <si>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</si>
  <si>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</si>
  <si>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</si>
  <si>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</si>
  <si>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</si>
  <si>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</si>
  <si>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</si>
  <si>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</si>
  <si>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</si>
  <si>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</si>
  <si>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</si>
  <si>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</si>
  <si>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</si>
  <si>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</si>
  <si>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</si>
  <si>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</si>
  <si>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</si>
  <si>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</si>
  <si>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</si>
  <si>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</si>
  <si>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</si>
  <si>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</si>
  <si>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</si>
  <si>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</si>
  <si>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</si>
  <si>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</si>
  <si>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</si>
  <si>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</si>
  <si>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</si>
  <si>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</si>
  <si>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</si>
  <si>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</si>
  <si>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</si>
  <si>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</si>
  <si>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</si>
  <si>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</si>
  <si>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</si>
  <si>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</si>
  <si>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</si>
  <si>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</si>
  <si>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</si>
  <si>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</si>
  <si>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</si>
  <si>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</si>
  <si>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</si>
  <si>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</si>
  <si>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</si>
  <si>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</si>
  <si>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</si>
  <si>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</si>
  <si>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</si>
  <si>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</si>
  <si>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</si>
  <si>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</si>
  <si>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</si>
  <si>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</si>
  <si>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</si>
  <si>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</si>
  <si>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</si>
  <si>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</si>
  <si>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</si>
  <si>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</si>
  <si>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</si>
  <si>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</si>
  <si>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</si>
  <si>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</si>
  <si>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</si>
  <si>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</si>
  <si>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</si>
  <si>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</si>
  <si>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</si>
  <si>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</si>
  <si>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</si>
  <si>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</si>
  <si>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</si>
  <si>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</si>
  <si>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</si>
  <si>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</si>
  <si>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</si>
  <si>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</si>
  <si>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</si>
  <si>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</si>
  <si>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</si>
  <si>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</si>
  <si>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</si>
  <si>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</si>
  <si>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</si>
  <si>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</si>
  <si>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</si>
  <si>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</si>
  <si>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</si>
  <si>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</si>
  <si>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</si>
  <si>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</si>
  <si>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</si>
  <si>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</si>
  <si>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</si>
  <si>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</si>
  <si>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</si>
  <si>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</si>
  <si>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</si>
  <si>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</si>
  <si>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</si>
  <si>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</si>
  <si>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</si>
  <si>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</si>
  <si>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</si>
  <si>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</si>
  <si>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</si>
  <si>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</si>
  <si>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</si>
  <si>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</si>
  <si>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</si>
  <si>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</si>
  <si>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</si>
  <si>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</si>
  <si>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</si>
  <si>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</si>
  <si>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</si>
  <si>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</si>
  <si>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</si>
  <si>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</si>
  <si>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</si>
  <si>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</si>
  <si>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</si>
  <si>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</si>
  <si>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</si>
  <si>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</si>
  <si>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</si>
  <si>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</si>
  <si>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</si>
  <si>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</si>
  <si>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</si>
  <si>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</si>
  <si>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</si>
  <si>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</si>
  <si>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</si>
  <si>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</si>
  <si>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</si>
  <si>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</si>
  <si>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</si>
  <si>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</si>
  <si>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</si>
  <si>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</si>
  <si>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</si>
  <si>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</si>
  <si>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</si>
  <si>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</si>
  <si>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</si>
  <si>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</si>
  <si>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</si>
  <si>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</si>
  <si>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</si>
  <si>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</si>
  <si>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</si>
  <si>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</si>
  <si>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</si>
  <si>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</si>
  <si>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</si>
  <si>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</si>
  <si>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</si>
  <si>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</si>
  <si>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</si>
  <si>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</si>
  <si>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</si>
  <si>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</si>
  <si>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</si>
  <si>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</si>
  <si>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</si>
  <si>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</si>
  <si>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</si>
  <si>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</si>
  <si>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</si>
  <si>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</si>
  <si>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</si>
  <si>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</si>
  <si>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</si>
  <si>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</si>
  <si>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</si>
  <si>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</si>
  <si>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</si>
  <si>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</si>
  <si>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</si>
  <si>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</si>
  <si>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</si>
  <si>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</si>
  <si>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</si>
  <si>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</si>
  <si>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</si>
  <si>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</si>
  <si>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</si>
  <si>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</si>
  <si>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</si>
  <si>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</si>
  <si>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</si>
  <si>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</si>
  <si>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</si>
  <si>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</si>
  <si>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</si>
  <si>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</si>
  <si>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</si>
  <si>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</si>
  <si>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</si>
  <si>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</si>
  <si>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</si>
  <si>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</si>
  <si>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</si>
  <si>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</si>
  <si>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</si>
  <si>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</si>
  <si>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</si>
  <si>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</si>
  <si>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</si>
  <si>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</si>
  <si>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</si>
  <si>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</si>
  <si>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</si>
  <si>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</si>
  <si>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</si>
  <si>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</si>
  <si>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</si>
  <si>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</si>
  <si>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</si>
  <si>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</si>
  <si>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</si>
  <si>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</si>
  <si>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</si>
  <si>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</si>
  <si>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</si>
  <si>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</si>
  <si>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</si>
  <si>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</si>
  <si>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</si>
  <si>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</si>
  <si>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</si>
  <si>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</si>
  <si>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</si>
  <si>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</si>
  <si>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</si>
  <si>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</si>
  <si>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</si>
  <si>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</si>
  <si>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</si>
  <si>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</si>
  <si>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</si>
  <si>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</si>
  <si>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</si>
  <si>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</si>
  <si>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</si>
  <si>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</si>
  <si>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</si>
  <si>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</si>
  <si>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</si>
  <si>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</si>
  <si>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</si>
  <si>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</si>
  <si>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</si>
  <si>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</si>
  <si>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</si>
  <si>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</si>
  <si>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</si>
  <si>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</si>
  <si>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</si>
  <si>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</si>
  <si>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</si>
  <si>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</si>
  <si>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</si>
  <si>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</si>
  <si>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</si>
  <si>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</si>
  <si>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</si>
  <si>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</si>
  <si>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</si>
  <si>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</si>
  <si>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</si>
  <si>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</si>
  <si>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</si>
  <si>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</si>
  <si>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</si>
  <si>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</si>
  <si>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</si>
  <si>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</si>
  <si>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</si>
  <si>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</si>
  <si>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</si>
  <si>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</si>
  <si>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</si>
  <si>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</si>
  <si>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</si>
  <si>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</si>
  <si>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</si>
  <si>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</si>
  <si>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</si>
  <si>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</si>
  <si>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</si>
  <si>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</si>
  <si>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</si>
  <si>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</si>
  <si>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</si>
  <si>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</si>
  <si>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</si>
  <si>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</si>
  <si>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</si>
  <si>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</si>
  <si>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</si>
  <si>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</si>
  <si>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</si>
  <si>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</si>
  <si>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</si>
  <si>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</si>
  <si>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</si>
  <si>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</si>
  <si>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</si>
  <si>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</si>
  <si>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</si>
  <si>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</si>
  <si>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</si>
  <si>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</si>
  <si>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</si>
  <si>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</si>
  <si>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</si>
  <si>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</si>
  <si>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</si>
  <si>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</si>
  <si>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</si>
  <si>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</si>
  <si>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</si>
  <si>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</si>
  <si>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</si>
  <si>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</si>
  <si>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</si>
  <si>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</si>
  <si>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</si>
  <si>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</si>
  <si>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</si>
  <si>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</si>
  <si>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</si>
  <si>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</si>
  <si>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</si>
  <si>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</si>
  <si>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</si>
  <si>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</si>
  <si>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</si>
  <si>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</si>
  <si>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</si>
  <si>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</si>
  <si>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</si>
  <si>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</si>
  <si>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</si>
  <si>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</si>
  <si>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</si>
  <si>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</si>
  <si>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</si>
  <si>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</si>
  <si>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</si>
  <si>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</si>
  <si>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</si>
  <si>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</si>
  <si>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</si>
  <si>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</si>
  <si>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</si>
  <si>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</si>
  <si>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</si>
  <si>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</si>
  <si>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</si>
  <si>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</si>
  <si>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</si>
  <si>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</si>
  <si>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</si>
  <si>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</si>
  <si>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</si>
  <si>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</si>
  <si>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</si>
  <si>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</si>
  <si>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</si>
  <si>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</si>
  <si>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</si>
  <si>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</si>
  <si>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</si>
  <si>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</si>
  <si>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</si>
  <si>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</si>
  <si>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</si>
  <si>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</si>
  <si>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</si>
  <si>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</si>
  <si>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</si>
  <si>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</si>
  <si>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</si>
  <si>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</si>
  <si>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</si>
  <si>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</si>
  <si>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</si>
  <si>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</si>
  <si>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</si>
  <si>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</si>
  <si>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</si>
  <si>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</si>
  <si>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</si>
  <si>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</si>
  <si>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</si>
  <si>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</si>
  <si>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</si>
  <si>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</si>
  <si>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</si>
  <si>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</si>
  <si>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</si>
  <si>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</si>
  <si>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</si>
  <si>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</si>
  <si>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</si>
  <si>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</si>
  <si>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</si>
  <si>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</si>
  <si>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</si>
  <si>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</si>
  <si>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</si>
  <si>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</si>
  <si>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</si>
  <si>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</si>
  <si>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</si>
  <si>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</si>
  <si>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</si>
  <si>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</si>
  <si>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</si>
  <si>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</si>
  <si>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</si>
  <si>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</si>
  <si>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</si>
  <si>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</si>
  <si>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</si>
  <si>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</si>
  <si>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</si>
  <si>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</si>
  <si>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</si>
  <si>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</si>
  <si>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</si>
  <si>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</si>
  <si>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</si>
  <si>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</si>
  <si>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</si>
  <si>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</si>
  <si>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</si>
  <si>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</si>
  <si>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</si>
  <si>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</si>
  <si>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</si>
  <si>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</si>
  <si>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</si>
  <si>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</si>
  <si>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</si>
  <si>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</si>
  <si>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</si>
  <si>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</si>
  <si>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</si>
  <si>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</si>
  <si>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</si>
  <si>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</si>
  <si>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</si>
  <si>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</si>
  <si>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</si>
  <si>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</si>
  <si>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</si>
  <si>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</si>
  <si>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</si>
  <si>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</si>
  <si>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</si>
  <si>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</si>
  <si>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</si>
  <si>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</si>
  <si>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</si>
  <si>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</si>
  <si>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</si>
  <si>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</si>
  <si>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</si>
  <si>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</si>
  <si>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</si>
  <si>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</si>
  <si>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</si>
  <si>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</si>
  <si>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</si>
  <si>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</si>
  <si>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</si>
  <si>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</si>
  <si>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</si>
  <si>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</si>
  <si>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</si>
  <si>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</si>
  <si>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</si>
  <si>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</si>
  <si>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</si>
  <si>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</si>
  <si>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</si>
  <si>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</si>
  <si>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</si>
  <si>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</si>
  <si>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</si>
  <si>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</si>
  <si>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</si>
  <si>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</si>
  <si>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</si>
  <si>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</si>
  <si>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</si>
  <si>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</si>
  <si>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</si>
  <si>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</si>
  <si>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</si>
  <si>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</si>
  <si>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</si>
  <si>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</si>
  <si>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</si>
  <si>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</si>
  <si>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</si>
  <si>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</si>
  <si>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</si>
  <si>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</si>
  <si>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</si>
  <si>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</si>
  <si>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</si>
  <si>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</si>
  <si>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</si>
  <si>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</si>
  <si>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</si>
  <si>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</si>
  <si>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</si>
  <si>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</si>
  <si>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</si>
  <si>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</si>
  <si>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</si>
  <si>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</si>
  <si>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</si>
  <si>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</si>
  <si>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</si>
  <si>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</si>
  <si>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</si>
  <si>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</si>
  <si>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</si>
  <si>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</si>
  <si>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</si>
  <si>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</si>
  <si>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</si>
  <si>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</si>
  <si>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</si>
  <si>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</si>
  <si>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</si>
  <si>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</si>
  <si>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</si>
  <si>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</si>
  <si>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</si>
  <si>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</si>
  <si>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</si>
  <si>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</si>
  <si>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</si>
  <si>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</si>
  <si>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</si>
  <si>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</si>
  <si>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</si>
  <si>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</si>
  <si>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</si>
  <si>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</si>
  <si>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</si>
  <si>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</si>
  <si>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</si>
  <si>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</si>
  <si>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</si>
  <si>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</si>
  <si>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</si>
  <si>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</si>
  <si>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</si>
  <si>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</si>
  <si>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</si>
  <si>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</si>
  <si>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</si>
  <si>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</si>
  <si>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</si>
  <si>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</si>
  <si>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</si>
  <si>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</si>
  <si>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</si>
  <si>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</si>
  <si>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</si>
  <si>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</si>
  <si>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</si>
  <si>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</si>
  <si>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</si>
  <si>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</si>
  <si>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</si>
  <si>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</si>
  <si>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</si>
  <si>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</si>
  <si>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</si>
  <si>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</si>
  <si>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</si>
  <si>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</si>
  <si>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</si>
  <si>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</si>
  <si>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</si>
  <si>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</si>
  <si>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</si>
  <si>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</si>
  <si>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</si>
  <si>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</si>
  <si>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</si>
  <si>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</si>
  <si>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</si>
  <si>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</si>
  <si>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</si>
  <si>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</si>
  <si>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</si>
  <si>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</si>
  <si>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</si>
  <si>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</si>
  <si>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</si>
  <si>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</si>
  <si>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</si>
  <si>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</si>
  <si>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</si>
  <si>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</si>
  <si>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</si>
  <si>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</si>
  <si>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</si>
  <si>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</si>
  <si>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</si>
  <si>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</si>
  <si>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</si>
  <si>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</si>
  <si>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</si>
  <si>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</si>
  <si>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</si>
  <si>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</si>
  <si>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</si>
  <si>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</si>
  <si>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</si>
  <si>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</si>
  <si>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</si>
  <si>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</si>
  <si>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</si>
  <si>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</si>
  <si>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</si>
  <si>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</si>
  <si>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</si>
  <si>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</si>
  <si>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</si>
  <si>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</si>
  <si>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</si>
  <si>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</si>
  <si>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</si>
  <si>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</si>
  <si>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</si>
  <si>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</si>
  <si>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</si>
  <si>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</si>
  <si>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</si>
  <si>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</si>
  <si>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</si>
  <si>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</si>
  <si>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</si>
  <si>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</si>
  <si>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</si>
  <si>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</si>
  <si>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</si>
  <si>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</si>
  <si>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</si>
  <si>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</si>
  <si>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</si>
  <si>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</si>
  <si>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</si>
  <si>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</si>
  <si>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</si>
  <si>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</si>
  <si>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</si>
  <si>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</si>
  <si>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</si>
  <si>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</si>
  <si>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</si>
  <si>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</si>
  <si>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</si>
  <si>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</si>
  <si>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</si>
  <si>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</si>
  <si>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</si>
  <si>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</si>
  <si>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</si>
  <si>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</si>
  <si>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</si>
  <si>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</si>
  <si>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</si>
  <si>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</si>
  <si>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</si>
  <si>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</si>
  <si>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</si>
  <si>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</si>
  <si>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</si>
  <si>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</si>
  <si>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</si>
  <si>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</si>
  <si>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</si>
  <si>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</si>
  <si>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</si>
  <si>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</si>
  <si>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</si>
  <si>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</si>
  <si>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</si>
  <si>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</si>
  <si>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</si>
  <si>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</si>
  <si>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</si>
  <si>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</si>
  <si>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</si>
  <si>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</si>
  <si>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</si>
  <si>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</si>
  <si>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</si>
  <si>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</si>
  <si>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</si>
  <si>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</si>
  <si>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</si>
  <si>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</si>
  <si>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</si>
  <si>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</si>
  <si>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</si>
  <si>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</si>
  <si>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</si>
  <si>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</si>
  <si>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</si>
  <si>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</si>
  <si>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</si>
  <si>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</si>
  <si>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</si>
  <si>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</si>
  <si>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</si>
  <si>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</si>
  <si>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</si>
  <si>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</si>
  <si>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</si>
  <si>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</si>
  <si>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</si>
  <si>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</si>
  <si>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</si>
  <si>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</si>
  <si>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</si>
  <si>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</si>
  <si>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</si>
  <si>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</si>
  <si>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</si>
  <si>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</si>
  <si>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</si>
  <si>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</si>
  <si>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</si>
  <si>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</si>
  <si>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</si>
  <si>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</si>
  <si>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</si>
  <si>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</si>
  <si>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</si>
  <si>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</si>
  <si>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</si>
  <si>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</si>
  <si>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</si>
  <si>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</si>
  <si>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</si>
  <si>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</si>
  <si>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</si>
  <si>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</si>
  <si>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</si>
  <si>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</si>
  <si>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</si>
  <si>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</si>
  <si>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</si>
  <si>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</si>
  <si>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</si>
  <si>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</si>
  <si>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</si>
  <si>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</si>
  <si>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</si>
  <si>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</si>
  <si>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</si>
  <si>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</si>
  <si>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</si>
  <si>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</si>
  <si>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</si>
  <si>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</si>
  <si>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</si>
  <si>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</si>
  <si>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</si>
  <si>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</si>
  <si>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</si>
  <si>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</si>
  <si>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</si>
  <si>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</si>
  <si>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</si>
  <si>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</si>
  <si>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</si>
  <si>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</si>
  <si>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</si>
  <si>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</si>
  <si>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</si>
  <si>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</si>
  <si>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</si>
  <si>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</si>
  <si>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</si>
  <si>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</si>
  <si>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</si>
  <si>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</si>
  <si>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</si>
  <si>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</si>
  <si>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</si>
  <si>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</si>
  <si>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</si>
  <si>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</si>
  <si>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</si>
  <si>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</si>
  <si>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</si>
  <si>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</si>
  <si>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</si>
  <si>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</si>
  <si>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</si>
  <si>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</si>
  <si>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</si>
  <si>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</si>
  <si>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</si>
  <si>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</si>
  <si>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</si>
  <si>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</si>
  <si>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</si>
  <si>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</si>
  <si>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</si>
  <si>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</si>
  <si>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</si>
  <si>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</si>
  <si>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</si>
  <si>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</si>
  <si>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</si>
  <si>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</si>
  <si>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</si>
  <si>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</si>
  <si>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</si>
  <si>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</si>
  <si>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</si>
  <si>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</si>
  <si>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</si>
  <si>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</si>
  <si>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</si>
  <si>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</si>
  <si>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</si>
  <si>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</si>
  <si>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</si>
  <si>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</si>
  <si>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</si>
  <si>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</si>
  <si>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</si>
  <si>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</si>
  <si>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</si>
  <si>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</si>
  <si>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</si>
  <si>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</si>
  <si>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</si>
  <si>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</si>
  <si>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</si>
  <si>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</si>
  <si>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</si>
  <si>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</si>
  <si>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</si>
  <si>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</si>
  <si>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</si>
  <si>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</si>
  <si>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</si>
  <si>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</si>
  <si>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</si>
  <si>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</si>
  <si>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</si>
  <si>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</si>
  <si>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</si>
  <si>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</si>
  <si>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</si>
  <si>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</si>
  <si>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</si>
  <si>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</si>
  <si>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</si>
  <si>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</si>
  <si>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</si>
  <si>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</si>
  <si>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</si>
  <si>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</si>
  <si>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</si>
  <si>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</si>
  <si>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</si>
  <si>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</si>
  <si>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</si>
  <si>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</si>
  <si>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</si>
  <si>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</si>
  <si>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</si>
  <si>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</si>
  <si>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</si>
  <si>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</si>
  <si>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</si>
  <si>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</si>
  <si>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</si>
  <si>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</si>
  <si>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</si>
  <si>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</si>
  <si>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</si>
  <si>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</si>
  <si>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</si>
  <si>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</si>
  <si>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</si>
  <si>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</si>
  <si>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</si>
  <si>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</si>
  <si>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</si>
  <si>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</si>
  <si>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</si>
  <si>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</si>
  <si>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</si>
  <si>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</si>
  <si>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</si>
  <si>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</si>
  <si>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</si>
  <si>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</si>
  <si>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</si>
  <si>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</si>
  <si>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</si>
  <si>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</si>
  <si>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</si>
  <si>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</si>
  <si>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</si>
  <si>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</si>
  <si>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</si>
  <si>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</si>
  <si>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</si>
  <si>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</si>
  <si>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</si>
  <si>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</si>
  <si>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</si>
  <si>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</si>
  <si>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</si>
  <si>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</si>
  <si>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</si>
  <si>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</si>
  <si>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</si>
  <si>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</si>
  <si>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</si>
  <si>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</si>
  <si>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</si>
  <si>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</si>
  <si>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</si>
  <si>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</si>
  <si>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</si>
  <si>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</si>
  <si>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</si>
  <si>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</si>
  <si>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</si>
  <si>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</si>
  <si>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</si>
  <si>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</si>
  <si>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</si>
  <si>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</si>
  <si>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</si>
  <si>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</si>
  <si>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</si>
  <si>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</si>
  <si>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</si>
  <si>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</si>
  <si>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</si>
  <si>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</si>
  <si>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</si>
  <si>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</si>
  <si>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</si>
  <si>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</si>
  <si>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</si>
  <si>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</si>
  <si>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</si>
  <si>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</si>
  <si>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</si>
  <si>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</si>
  <si>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</si>
  <si>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</si>
  <si>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</si>
  <si>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</si>
  <si>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</si>
  <si>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</si>
  <si>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</si>
  <si>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</si>
  <si>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</si>
  <si>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</si>
  <si>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</si>
  <si>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</si>
  <si>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</si>
  <si>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</si>
  <si>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</si>
  <si>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</si>
  <si>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</si>
  <si>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</si>
  <si>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</si>
  <si>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</si>
  <si>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</si>
  <si>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</si>
  <si>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</si>
  <si>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</si>
  <si>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</si>
  <si>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</si>
  <si>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</si>
  <si>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</si>
  <si>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</si>
  <si>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</si>
  <si>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</si>
  <si>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</si>
  <si>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</si>
  <si>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</si>
  <si>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</si>
  <si>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</si>
  <si>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</si>
  <si>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</si>
  <si>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</si>
  <si>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</si>
  <si>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</si>
  <si>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</si>
  <si>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</si>
  <si>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</si>
  <si>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</si>
  <si>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</si>
  <si>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</si>
  <si>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</si>
  <si>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</si>
  <si>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</si>
  <si>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</si>
  <si>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</si>
  <si>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</si>
  <si>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</si>
  <si>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</si>
  <si>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</si>
  <si>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</si>
  <si>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</si>
  <si>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</si>
  <si>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</si>
  <si>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</si>
  <si>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</si>
  <si>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</si>
  <si>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</si>
  <si>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</si>
  <si>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</si>
  <si>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</si>
  <si>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</si>
  <si>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</si>
  <si>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</si>
  <si>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</si>
  <si>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</si>
  <si>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</si>
  <si>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</si>
  <si>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</si>
  <si>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</si>
  <si>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</si>
  <si>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</si>
  <si>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</si>
  <si>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</si>
  <si>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</si>
  <si>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</si>
  <si>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</si>
  <si>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</si>
  <si>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</si>
  <si>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</si>
  <si>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</si>
  <si>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</si>
  <si>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</si>
  <si>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</si>
  <si>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</si>
  <si>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</si>
  <si>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</si>
  <si>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</si>
  <si>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</si>
  <si>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</si>
  <si>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</si>
  <si>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</si>
  <si>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</si>
  <si>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</si>
  <si>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</si>
  <si>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</si>
  <si>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</si>
  <si>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</si>
  <si>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</si>
  <si>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</si>
  <si>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</si>
  <si>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</si>
  <si>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</si>
  <si>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</si>
  <si>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</si>
  <si>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</si>
  <si>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</si>
  <si>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</si>
  <si>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</si>
  <si>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</si>
  <si>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</si>
  <si>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</si>
  <si>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</si>
  <si>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</si>
  <si>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</si>
  <si>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</si>
  <si>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</si>
  <si>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</si>
  <si>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</si>
  <si>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</si>
  <si>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</si>
  <si>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</si>
  <si>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</si>
  <si>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</si>
  <si>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</si>
  <si>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</si>
  <si>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</si>
  <si>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</si>
  <si>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</si>
  <si>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</si>
  <si>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</si>
  <si>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</si>
  <si>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</si>
  <si>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</si>
  <si>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</si>
  <si>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</si>
  <si>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</si>
  <si>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</si>
  <si>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</si>
  <si>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</si>
  <si>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</si>
  <si>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</si>
  <si>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</si>
  <si>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</si>
  <si>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</si>
  <si>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</si>
  <si>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</si>
  <si>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</si>
  <si>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</si>
  <si>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</si>
  <si>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</si>
  <si>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</si>
  <si>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</si>
  <si>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</si>
  <si>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</si>
  <si>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</si>
  <si>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</si>
  <si>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</si>
  <si>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</si>
  <si>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</si>
  <si>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</si>
  <si>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</si>
  <si>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</si>
  <si>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</si>
  <si>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</si>
  <si>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</si>
  <si>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</si>
  <si>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</si>
  <si>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</si>
  <si>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</si>
  <si>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</si>
  <si>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</si>
  <si>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</si>
  <si>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</si>
  <si>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</si>
  <si>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</si>
  <si>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</si>
  <si>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</si>
  <si>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</si>
  <si>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</si>
  <si>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</si>
  <si>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</si>
  <si>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</si>
  <si>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</si>
  <si>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</si>
  <si>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</si>
  <si>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</si>
  <si>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</si>
  <si>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</si>
  <si>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</si>
  <si>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</si>
  <si>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</si>
  <si>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</si>
  <si>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</si>
  <si>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</si>
  <si>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</si>
  <si>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</si>
  <si>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</si>
  <si>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</si>
  <si>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</si>
  <si>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</si>
  <si>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</si>
  <si>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</si>
  <si>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</si>
  <si>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</si>
  <si>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</si>
  <si>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</si>
  <si>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</si>
  <si>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</si>
  <si>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</si>
  <si>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</si>
  <si>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</si>
  <si>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</si>
  <si>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</si>
  <si>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</si>
  <si>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</si>
  <si>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</si>
  <si>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</si>
  <si>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</si>
  <si>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</si>
  <si>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</si>
  <si>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</si>
  <si>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</si>
  <si>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</si>
  <si>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</si>
  <si>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</si>
  <si>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</si>
  <si>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</si>
  <si>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</si>
  <si>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</si>
  <si>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</si>
  <si>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</si>
  <si>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</si>
  <si>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</si>
  <si>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</si>
  <si>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</si>
  <si>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</si>
  <si>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</si>
  <si>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</si>
  <si>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</si>
  <si>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</si>
  <si>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</si>
  <si>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</si>
  <si>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</si>
  <si>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</si>
  <si>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</si>
  <si>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</si>
  <si>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</si>
  <si>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</si>
  <si>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</si>
  <si>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</si>
  <si>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</si>
  <si>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</si>
  <si>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</si>
  <si>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</si>
  <si>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</si>
  <si>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</si>
  <si>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</si>
  <si>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</si>
  <si>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</si>
  <si>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</si>
  <si>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</si>
  <si>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</si>
  <si>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</si>
  <si>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</si>
  <si>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</si>
  <si>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</si>
  <si>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</si>
  <si>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</si>
  <si>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</si>
  <si>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</si>
  <si>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</si>
  <si>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</si>
  <si>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</si>
  <si>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</si>
  <si>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</si>
  <si>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</si>
  <si>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</si>
  <si>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</si>
  <si>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</si>
  <si>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</si>
  <si>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</si>
  <si>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</si>
  <si>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</si>
  <si>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</si>
  <si>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</si>
  <si>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</si>
  <si>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</si>
  <si>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</si>
  <si>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</si>
  <si>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</si>
  <si>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</si>
  <si>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</si>
  <si>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</si>
  <si>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</si>
  <si>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</si>
  <si>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</si>
  <si>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</si>
  <si>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</si>
  <si>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</si>
  <si>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</si>
  <si>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</si>
  <si>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</si>
  <si>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</si>
  <si>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</si>
  <si>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</si>
  <si>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</si>
  <si>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</si>
  <si>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</si>
  <si>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</si>
  <si>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</si>
  <si>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</si>
  <si>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</si>
  <si>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</si>
  <si>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</si>
  <si>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</si>
  <si>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</si>
  <si>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</si>
  <si>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</si>
  <si>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</si>
  <si>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</si>
  <si>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</si>
  <si>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</si>
  <si>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</si>
  <si>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</si>
  <si>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</si>
  <si>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</si>
  <si>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</si>
  <si>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</si>
  <si>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</si>
  <si>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</si>
  <si>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</si>
  <si>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</si>
  <si>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</si>
  <si>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</si>
  <si>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</si>
  <si>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</si>
  <si>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</si>
  <si>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</si>
  <si>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</si>
  <si>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</si>
  <si>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</si>
  <si>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</si>
  <si>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</si>
  <si>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</si>
  <si>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</si>
  <si>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</si>
  <si>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</si>
  <si>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</si>
  <si>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</si>
  <si>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</si>
  <si>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</si>
  <si>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</si>
  <si>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</si>
  <si>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</si>
  <si>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</si>
  <si>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</si>
  <si>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</si>
  <si>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</si>
  <si>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</si>
  <si>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</si>
  <si>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</si>
  <si>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</si>
  <si>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</si>
  <si>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</si>
  <si>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</si>
  <si>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</si>
  <si>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</si>
  <si>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</si>
  <si>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</si>
  <si>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</si>
  <si>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</si>
  <si>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</si>
  <si>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</si>
  <si>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</si>
  <si>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</si>
  <si>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</si>
  <si>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</si>
  <si>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</si>
  <si>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</si>
  <si>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</si>
  <si>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</si>
  <si>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</si>
  <si>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</si>
  <si>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</si>
  <si>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</si>
  <si>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</si>
  <si>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</si>
  <si>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</si>
  <si>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</si>
  <si>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</si>
  <si>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</si>
  <si>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</si>
  <si>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</si>
  <si>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</si>
  <si>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</si>
  <si>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</si>
  <si>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</si>
  <si>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</si>
  <si>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</si>
  <si>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</si>
  <si>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</si>
  <si>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</si>
  <si>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</si>
  <si>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</si>
  <si>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</si>
  <si>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</si>
  <si>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</si>
  <si>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</si>
  <si>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</si>
  <si>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</si>
  <si>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</si>
  <si>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</si>
  <si>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</si>
  <si>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</si>
  <si>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</si>
  <si>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</si>
  <si>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</si>
  <si>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</si>
  <si>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</si>
  <si>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</si>
  <si>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</si>
  <si>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</si>
  <si>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</si>
  <si>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</si>
  <si>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</si>
  <si>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</si>
  <si>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</si>
  <si>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</si>
  <si>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</si>
  <si>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</si>
  <si>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</si>
  <si>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</si>
  <si>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</si>
  <si>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</si>
  <si>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</si>
  <si>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</si>
  <si>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</si>
  <si>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</si>
  <si>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</si>
  <si>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</si>
  <si>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</si>
  <si>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</si>
  <si>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</si>
  <si>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</si>
  <si>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</si>
  <si>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</si>
  <si>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</si>
  <si>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</si>
  <si>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</si>
  <si>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</si>
  <si>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</si>
  <si>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</si>
  <si>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</si>
  <si>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</si>
  <si>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</si>
  <si>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</si>
  <si>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</si>
  <si>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</si>
  <si>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</si>
  <si>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</si>
  <si>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</si>
  <si>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</si>
  <si>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</si>
  <si>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</si>
  <si>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</si>
  <si>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</si>
  <si>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</si>
  <si>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</si>
  <si>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</si>
  <si>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</si>
  <si>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</si>
  <si>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</si>
  <si>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</si>
  <si>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</si>
  <si>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</si>
  <si>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</si>
  <si>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</si>
  <si>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</si>
  <si>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</si>
  <si>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</si>
  <si>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</si>
  <si>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</si>
  <si>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</si>
  <si>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</si>
  <si>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</si>
  <si>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</si>
  <si>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</si>
  <si>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</si>
  <si>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</si>
  <si>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</si>
  <si>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</si>
  <si>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</si>
  <si>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</si>
  <si>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</si>
  <si>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</si>
  <si>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</si>
  <si>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</si>
  <si>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</si>
  <si>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</si>
  <si>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</si>
  <si>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</si>
  <si>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</si>
  <si>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</si>
  <si>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</si>
  <si>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</si>
  <si>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</si>
  <si>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</si>
  <si>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</si>
  <si>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</si>
  <si>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</si>
  <si>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</si>
  <si>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</si>
  <si>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</si>
  <si>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</si>
  <si>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</si>
  <si>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</si>
  <si>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</si>
  <si>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</si>
  <si>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</si>
  <si>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</si>
  <si>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</si>
  <si>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</si>
  <si>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</si>
  <si>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</si>
  <si>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</si>
  <si>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</si>
  <si>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</si>
  <si>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</si>
  <si>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</si>
  <si>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</si>
  <si>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</si>
  <si>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</si>
  <si>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</si>
  <si>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</si>
  <si>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</si>
  <si>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</si>
  <si>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</si>
  <si>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</si>
  <si>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</si>
  <si>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</si>
  <si>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</si>
  <si>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</si>
  <si>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</si>
  <si>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</si>
  <si>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</si>
  <si>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</si>
  <si>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</si>
  <si>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</si>
  <si>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</si>
  <si>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</si>
  <si>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</si>
  <si>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</si>
  <si>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</si>
  <si>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</si>
  <si>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</si>
  <si>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</si>
  <si>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</si>
  <si>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</si>
  <si>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</si>
  <si>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</si>
  <si>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</si>
  <si>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</si>
  <si>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</si>
  <si>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</si>
  <si>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</si>
  <si>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</si>
  <si>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</si>
  <si>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</si>
  <si>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</si>
  <si>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</si>
  <si>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</si>
  <si>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</si>
  <si>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</si>
  <si>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</si>
  <si>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</si>
  <si>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</si>
  <si>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</si>
  <si>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</si>
  <si>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</si>
  <si>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</si>
  <si>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</si>
  <si>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</si>
  <si>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</si>
  <si>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</si>
  <si>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</si>
  <si>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</si>
  <si>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</si>
  <si>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</si>
  <si>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</si>
  <si>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</si>
  <si>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</si>
  <si>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</si>
  <si>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</si>
  <si>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</si>
  <si>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</si>
  <si>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</si>
  <si>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</si>
  <si>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</si>
  <si>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</si>
  <si>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</si>
  <si>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</si>
  <si>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</si>
  <si>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</si>
  <si>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</si>
  <si>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</si>
  <si>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</si>
  <si>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</si>
  <si>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</si>
  <si>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</si>
  <si>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</si>
  <si>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</si>
  <si>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</si>
  <si>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</si>
  <si>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</si>
  <si>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</si>
  <si>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</si>
  <si>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</si>
  <si>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</si>
  <si>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</si>
  <si>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</si>
  <si>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</si>
  <si>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</si>
  <si>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</si>
  <si>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</si>
  <si>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</si>
  <si>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</si>
  <si>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</si>
  <si>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</si>
  <si>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</si>
  <si>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</si>
  <si>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</si>
  <si>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</si>
  <si>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</si>
  <si>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</si>
  <si>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</si>
  <si>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</si>
  <si>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</si>
  <si>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</si>
  <si>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</si>
  <si>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</si>
  <si>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</si>
  <si>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</si>
  <si>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</si>
  <si>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</si>
  <si>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</si>
  <si>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</si>
  <si>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</si>
  <si>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</si>
  <si>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</si>
  <si>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</si>
  <si>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</si>
  <si>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</si>
  <si>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</si>
  <si>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</si>
  <si>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</si>
  <si>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</si>
  <si>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</si>
  <si>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</si>
  <si>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</si>
  <si>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</si>
  <si>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</si>
  <si>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</si>
  <si>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</si>
  <si>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</si>
  <si>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</si>
  <si>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</si>
  <si>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</si>
  <si>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</si>
  <si>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</si>
  <si>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</si>
  <si>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</si>
  <si>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</si>
  <si>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</si>
  <si>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</si>
  <si>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</si>
  <si>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</si>
  <si>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</si>
  <si>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</si>
  <si>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</si>
  <si>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</si>
  <si>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</si>
  <si>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</si>
  <si>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</si>
  <si>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</si>
  <si>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</si>
  <si>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</si>
  <si>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</si>
  <si>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</si>
  <si>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</si>
  <si>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</si>
  <si>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</si>
  <si>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</si>
  <si>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</si>
  <si>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</si>
  <si>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</si>
  <si>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</si>
  <si>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</si>
  <si>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</si>
  <si>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</si>
  <si>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</si>
  <si>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</si>
  <si>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</si>
  <si>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</si>
  <si>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</si>
  <si>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</si>
  <si>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</si>
  <si>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</si>
  <si>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</si>
  <si>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</si>
  <si>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</si>
  <si>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</si>
  <si>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</si>
  <si>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</si>
  <si>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</si>
  <si>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</si>
  <si>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</si>
  <si>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</si>
  <si>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</si>
  <si>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</si>
  <si>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</si>
  <si>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</si>
  <si>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</si>
  <si>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</si>
  <si>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</si>
  <si>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</si>
  <si>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</si>
  <si>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</si>
  <si>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</si>
  <si>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</si>
  <si>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</si>
  <si>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</si>
  <si>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</si>
  <si>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</si>
  <si>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</si>
  <si>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</si>
  <si>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</si>
  <si>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</si>
  <si>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</si>
  <si>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</si>
  <si>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</si>
  <si>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</si>
  <si>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</si>
  <si>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</si>
  <si>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</si>
  <si>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</si>
  <si>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</si>
  <si>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</si>
  <si>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</si>
  <si>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</si>
  <si>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</si>
  <si>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</si>
  <si>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</si>
  <si>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</si>
  <si>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</si>
  <si>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</si>
  <si>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</si>
  <si>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</si>
  <si>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</si>
  <si>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</si>
  <si>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</si>
  <si>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</si>
  <si>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</si>
  <si>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</si>
  <si>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</si>
  <si>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</si>
  <si>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</si>
  <si>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</si>
  <si>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</si>
  <si>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</si>
  <si>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</si>
  <si>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</si>
  <si>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</si>
  <si>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</si>
  <si>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</si>
  <si>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</si>
  <si>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</si>
  <si>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</si>
  <si>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</si>
  <si>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</si>
  <si>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</si>
  <si>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</si>
  <si>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</si>
  <si>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</si>
  <si>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</si>
  <si>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</si>
  <si>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</si>
  <si>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</si>
  <si>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</si>
  <si>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</si>
  <si>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</si>
  <si>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</si>
  <si>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</si>
  <si>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</si>
  <si>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</si>
  <si>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</si>
  <si>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</si>
  <si>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</si>
  <si>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</si>
  <si>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</si>
  <si>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</si>
  <si>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</si>
  <si>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</si>
  <si>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</si>
  <si>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</si>
  <si>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</si>
  <si>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</si>
  <si>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</si>
  <si>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</si>
  <si>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</si>
  <si>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</si>
  <si>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</si>
  <si>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</si>
  <si>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</si>
  <si>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</si>
  <si>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</si>
  <si>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</si>
  <si>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</si>
  <si>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</si>
  <si>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</si>
  <si>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</si>
  <si>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</si>
  <si>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</si>
  <si>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</si>
  <si>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</si>
  <si>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</si>
  <si>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</si>
  <si>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</si>
  <si>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</si>
  <si>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</si>
  <si>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</si>
  <si>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</si>
  <si>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</si>
  <si>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</si>
  <si>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</si>
  <si>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</si>
  <si>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</si>
  <si>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</si>
  <si>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</si>
  <si>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</si>
  <si>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</si>
  <si>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</si>
  <si>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</si>
  <si>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</si>
  <si>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</si>
  <si>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</si>
  <si>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</si>
  <si>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</si>
  <si>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</si>
  <si>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</si>
  <si>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</si>
  <si>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</si>
  <si>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</si>
  <si>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</si>
  <si>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</si>
  <si>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</si>
  <si>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</si>
  <si>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</si>
  <si>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</si>
  <si>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</si>
  <si>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</si>
  <si>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</si>
  <si>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</si>
  <si>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</si>
  <si>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</si>
  <si>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</si>
  <si>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</si>
  <si>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</si>
  <si>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</si>
  <si>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</si>
  <si>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</si>
  <si>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</si>
  <si>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</si>
  <si>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</si>
  <si>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</si>
  <si>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</si>
  <si>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</si>
  <si>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</si>
  <si>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</si>
  <si>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</si>
  <si>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</si>
  <si>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</si>
  <si>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</si>
  <si>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</si>
  <si>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</si>
  <si>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</si>
  <si>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</si>
  <si>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</si>
  <si>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</si>
  <si>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</si>
  <si>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</si>
  <si>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</si>
  <si>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</si>
  <si>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</si>
  <si>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</si>
  <si>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</si>
  <si>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</si>
  <si>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</si>
  <si>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</si>
  <si>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</si>
  <si>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</si>
  <si>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</si>
  <si>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</si>
  <si>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</si>
  <si>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</si>
  <si>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</si>
  <si>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</si>
  <si>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</si>
  <si>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</si>
  <si>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</si>
  <si>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</si>
  <si>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</si>
  <si>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</si>
  <si>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</si>
  <si>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</si>
  <si>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</si>
  <si>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</si>
  <si>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</si>
  <si>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</si>
  <si>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</si>
  <si>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</si>
  <si>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</si>
  <si>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</si>
  <si>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</si>
  <si>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</si>
  <si>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</si>
  <si>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</si>
  <si>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</si>
  <si>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</si>
  <si>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</si>
  <si>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</si>
  <si>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</si>
  <si>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</si>
  <si>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</si>
  <si>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</si>
  <si>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</si>
  <si>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</si>
  <si>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</si>
  <si>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</si>
  <si>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</si>
  <si>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</si>
  <si>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</si>
  <si>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</si>
  <si>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</si>
  <si>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</si>
  <si>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</si>
  <si>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</si>
  <si>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</si>
  <si>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</si>
  <si>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</si>
  <si>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</si>
  <si>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</si>
  <si>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</si>
  <si>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</si>
  <si>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</si>
  <si>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</si>
  <si>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</si>
  <si>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</si>
  <si>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</si>
  <si>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</si>
  <si>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</si>
  <si>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</si>
  <si>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</si>
  <si>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</si>
  <si>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</si>
  <si>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</si>
  <si>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</si>
  <si>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</si>
  <si>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</si>
  <si>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</si>
  <si>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</si>
  <si>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</si>
  <si>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</si>
  <si>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</si>
  <si>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</si>
  <si>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</si>
  <si>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</si>
  <si>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</si>
  <si>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</si>
  <si>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</si>
  <si>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</si>
  <si>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</si>
  <si>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</si>
  <si>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</si>
  <si>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</si>
  <si>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</si>
  <si>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</si>
  <si>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</si>
  <si>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</si>
  <si>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</si>
  <si>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</si>
  <si>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</si>
  <si>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</si>
  <si>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</si>
  <si>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</si>
  <si>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</si>
  <si>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</si>
  <si>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</si>
  <si>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</si>
  <si>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</si>
  <si>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</si>
  <si>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</si>
  <si>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</si>
  <si>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</si>
  <si>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</si>
  <si>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</si>
  <si>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</si>
  <si>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</si>
  <si>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</si>
  <si>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</si>
  <si>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</si>
  <si>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</si>
  <si>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</si>
  <si>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</si>
  <si>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</si>
  <si>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</si>
  <si>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</si>
  <si>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</si>
  <si>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</si>
  <si>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</si>
  <si>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</si>
  <si>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</si>
  <si>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</si>
  <si>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</si>
  <si>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</si>
  <si>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</si>
  <si>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</si>
  <si>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</si>
  <si>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</si>
  <si>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</si>
  <si>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</si>
  <si>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</si>
  <si>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</si>
  <si>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</si>
  <si>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</si>
  <si>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</si>
  <si>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</si>
  <si>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</si>
  <si>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</si>
  <si>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</si>
  <si>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</si>
  <si>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</si>
  <si>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</si>
  <si>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</si>
  <si>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</si>
  <si>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</si>
  <si>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</si>
  <si>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</si>
  <si>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</si>
  <si>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</si>
  <si>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</si>
  <si>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</si>
  <si>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</si>
  <si>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</si>
  <si>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</si>
  <si>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</si>
  <si>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</si>
  <si>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</si>
  <si>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</si>
  <si>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</si>
  <si>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</si>
  <si>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</si>
  <si>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</si>
  <si>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</si>
  <si>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</si>
  <si>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</si>
  <si>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</si>
  <si>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</si>
  <si>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</si>
  <si>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</si>
  <si>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</si>
  <si>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</si>
  <si>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</si>
  <si>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</si>
  <si>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</si>
  <si>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</si>
  <si>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</si>
  <si>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</si>
  <si>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</si>
  <si>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</si>
  <si>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</si>
  <si>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</si>
  <si>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</si>
  <si>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</si>
  <si>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</si>
  <si>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</si>
  <si>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</si>
  <si>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</si>
  <si>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</si>
  <si>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</si>
  <si>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</si>
  <si>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</si>
  <si>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</si>
  <si>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</si>
  <si>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</si>
  <si>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</si>
  <si>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</si>
  <si>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</si>
  <si>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</si>
  <si>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</si>
  <si>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</si>
  <si>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</si>
  <si>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</si>
  <si>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</si>
  <si>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</si>
  <si>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</si>
  <si>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</si>
  <si>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</si>
  <si>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</si>
  <si>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</si>
  <si>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</si>
  <si>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</si>
  <si>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</si>
  <si>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</si>
  <si>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</si>
  <si>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</si>
  <si>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</si>
  <si>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</si>
  <si>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</si>
  <si>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</si>
  <si>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</si>
  <si>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</si>
  <si>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</si>
  <si>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</si>
  <si>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</si>
  <si>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</si>
  <si>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</si>
  <si>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</si>
  <si>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</si>
  <si>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</si>
  <si>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</si>
  <si>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</si>
  <si>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</si>
  <si>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</si>
  <si>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</si>
  <si>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</si>
  <si>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</si>
  <si>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</si>
  <si>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</si>
  <si>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</si>
  <si>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</si>
  <si>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</si>
  <si>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</si>
  <si>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</si>
  <si>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</si>
  <si>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</si>
  <si>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</si>
  <si>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</si>
  <si>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</si>
  <si>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</si>
  <si>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</si>
  <si>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</si>
  <si>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</si>
  <si>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</si>
  <si>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</si>
  <si>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</si>
  <si>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</si>
  <si>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</si>
  <si>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</si>
  <si>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</si>
  <si>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</si>
  <si>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</si>
  <si>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</si>
  <si>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</si>
  <si>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</si>
  <si>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</si>
  <si>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</si>
  <si>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</si>
  <si>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</si>
  <si>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</si>
  <si>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</si>
  <si>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</si>
  <si>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</si>
  <si>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</si>
  <si>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</si>
  <si>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</si>
  <si>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</si>
  <si>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</si>
  <si>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</si>
  <si>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</si>
  <si>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</si>
  <si>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</si>
  <si>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</si>
  <si>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</si>
  <si>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</si>
  <si>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</si>
  <si>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</si>
  <si>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</si>
  <si>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</si>
  <si>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</si>
  <si>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</si>
  <si>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</si>
  <si>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</si>
  <si>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</si>
  <si>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</si>
  <si>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</si>
  <si>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</si>
  <si>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</si>
  <si>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</si>
  <si>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</si>
  <si>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</si>
  <si>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</si>
  <si>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</si>
  <si>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</si>
  <si>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</si>
  <si>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</si>
  <si>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</si>
  <si>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</si>
  <si>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</si>
  <si>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</si>
  <si>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</si>
  <si>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</si>
  <si>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</si>
  <si>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</si>
  <si>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</si>
  <si>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</si>
  <si>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</si>
  <si>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</si>
  <si>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</si>
  <si>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</si>
  <si>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</si>
  <si>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</si>
  <si>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</si>
  <si>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</si>
  <si>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</si>
  <si>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</si>
  <si>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</si>
  <si>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</si>
  <si>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</si>
  <si>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</si>
  <si>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</si>
  <si>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</si>
  <si>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</si>
  <si>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</si>
  <si>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</si>
  <si>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</si>
  <si>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</si>
  <si>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</si>
  <si>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</si>
  <si>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</si>
  <si>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</si>
  <si>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</si>
  <si>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</si>
  <si>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</si>
  <si>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</si>
  <si>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</si>
  <si>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</si>
  <si>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</si>
  <si>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</si>
  <si>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</si>
  <si>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</si>
  <si>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</si>
  <si>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</si>
  <si>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</si>
  <si>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</si>
  <si>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</si>
  <si>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</si>
  <si>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</si>
  <si>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</si>
  <si>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</si>
  <si>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</si>
  <si>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</si>
  <si>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</si>
  <si>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</si>
  <si>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</si>
  <si>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</si>
  <si>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</si>
  <si>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</si>
  <si>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</si>
  <si>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</si>
  <si>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</si>
  <si>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</si>
  <si>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</si>
  <si>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</si>
  <si>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</si>
  <si>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</si>
  <si>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</si>
  <si>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</si>
  <si>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</si>
  <si>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</si>
  <si>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</si>
  <si>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</si>
  <si>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</si>
  <si>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</si>
  <si>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</si>
  <si>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</si>
  <si>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</si>
  <si>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</si>
  <si>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</si>
  <si>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</si>
  <si>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</si>
  <si>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</si>
  <si>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</si>
  <si>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</si>
  <si>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</si>
  <si>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</si>
  <si>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</si>
  <si>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</si>
  <si>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</si>
  <si>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</si>
  <si>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</si>
  <si>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</si>
  <si>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</si>
  <si>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</si>
  <si>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</si>
  <si>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</si>
  <si>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</si>
  <si>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</si>
  <si>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</si>
  <si>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</si>
  <si>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</si>
  <si>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</si>
  <si>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</si>
  <si>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</si>
  <si>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</si>
  <si>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</si>
  <si>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</si>
  <si>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</si>
  <si>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</si>
  <si>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</si>
  <si>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</si>
  <si>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</si>
  <si>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</si>
  <si>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</si>
  <si>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</si>
  <si>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</si>
  <si>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</si>
  <si>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</si>
  <si>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</si>
  <si>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</si>
  <si>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</si>
  <si>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</si>
  <si>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</si>
  <si>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</si>
  <si>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</si>
  <si>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</si>
  <si>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</si>
  <si>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</si>
  <si>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</si>
  <si>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</si>
  <si>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</si>
  <si>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</si>
  <si>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</si>
  <si>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</si>
  <si>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</si>
  <si>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</si>
  <si>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</si>
  <si>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</si>
  <si>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</si>
  <si>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</si>
  <si>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</si>
  <si>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</si>
  <si>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</si>
  <si>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</si>
  <si>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</si>
  <si>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</si>
  <si>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</si>
  <si>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</si>
  <si>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</si>
  <si>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</si>
  <si>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</si>
  <si>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</si>
  <si>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</si>
  <si>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</si>
  <si>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</si>
  <si>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</si>
  <si>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</si>
  <si>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</si>
  <si>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</si>
  <si>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</si>
  <si>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</si>
  <si>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</si>
  <si>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</si>
  <si>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</si>
  <si>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</si>
  <si>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</si>
  <si>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</si>
  <si>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</si>
  <si>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</si>
  <si>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</si>
  <si>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</si>
  <si>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</si>
  <si>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</si>
  <si>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</si>
  <si>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</si>
  <si>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</si>
  <si>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</si>
  <si>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</si>
  <si>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</si>
  <si>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</si>
  <si>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</si>
  <si>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</si>
  <si>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</si>
  <si>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</si>
  <si>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</si>
  <si>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</si>
  <si>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</si>
  <si>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</si>
  <si>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</si>
  <si>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</si>
  <si>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</si>
  <si>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</si>
  <si>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</si>
  <si>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</si>
  <si>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</si>
  <si>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</si>
  <si>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</si>
  <si>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</si>
  <si>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</si>
  <si>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</si>
  <si>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</si>
  <si>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</si>
  <si>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</si>
  <si>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</si>
  <si>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</si>
  <si>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</si>
  <si>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</si>
  <si>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</si>
  <si>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</si>
  <si>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</si>
  <si>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</si>
  <si>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</si>
  <si>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</si>
  <si>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</si>
  <si>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</si>
  <si>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</si>
  <si>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</si>
  <si>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</si>
  <si>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</si>
  <si>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</si>
  <si>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</si>
  <si>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</si>
  <si>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</si>
  <si>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</si>
  <si>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</si>
  <si>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</si>
  <si>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</si>
  <si>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</si>
  <si>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</si>
  <si>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</si>
  <si>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</si>
  <si>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</si>
  <si>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</si>
  <si>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</si>
  <si>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</si>
  <si>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</si>
  <si>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</si>
  <si>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</si>
  <si>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</si>
  <si>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</si>
  <si>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</si>
  <si>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</si>
  <si>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</si>
  <si>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</si>
  <si>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</si>
  <si>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</si>
  <si>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</si>
  <si>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</si>
  <si>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</si>
  <si>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</si>
  <si>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</si>
  <si>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</si>
  <si>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</si>
  <si>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</si>
  <si>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</si>
  <si>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</si>
  <si>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</si>
  <si>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</si>
  <si>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</si>
  <si>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</si>
  <si>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</si>
  <si>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</si>
  <si>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</si>
  <si>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</si>
  <si>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</si>
  <si>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</si>
  <si>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</si>
  <si>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</si>
  <si>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</si>
  <si>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</si>
  <si>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</si>
  <si>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</si>
  <si>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</si>
  <si>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</si>
  <si>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</si>
  <si>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</si>
  <si>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</si>
  <si>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</si>
  <si>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</si>
  <si>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</si>
  <si>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</si>
  <si>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</si>
  <si>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</si>
  <si>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</si>
  <si>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</si>
  <si>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</si>
  <si>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</si>
  <si>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</si>
  <si>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</si>
  <si>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</si>
  <si>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</si>
  <si>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</si>
  <si>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</si>
  <si>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</si>
  <si>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</si>
  <si>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</si>
  <si>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</si>
  <si>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</si>
  <si>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</si>
  <si>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</si>
  <si>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</si>
  <si>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</si>
  <si>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</si>
  <si>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</si>
  <si>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</si>
  <si>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</si>
  <si>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</si>
  <si>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</si>
  <si>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</si>
  <si>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</si>
  <si>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</si>
  <si>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</si>
  <si>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</si>
  <si>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</si>
  <si>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</si>
  <si>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</si>
  <si>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</si>
  <si>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</si>
  <si>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</si>
  <si>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</si>
  <si>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</si>
  <si>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</si>
  <si>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</si>
  <si>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</si>
  <si>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</si>
  <si>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</si>
  <si>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</si>
  <si>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</si>
  <si>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</si>
  <si>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</si>
  <si>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</si>
  <si>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</si>
  <si>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</si>
  <si>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</si>
  <si>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</si>
  <si>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</si>
  <si>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</si>
  <si>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</si>
  <si>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</si>
  <si>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</si>
  <si>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</si>
  <si>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</si>
  <si>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</si>
  <si>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</si>
  <si>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</si>
  <si>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</si>
  <si>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</si>
  <si>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</si>
  <si>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</si>
  <si>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</si>
  <si>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</si>
  <si>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</si>
  <si>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</si>
  <si>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</si>
  <si>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</si>
  <si>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</si>
  <si>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</si>
  <si>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</si>
  <si>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</si>
  <si>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</si>
  <si>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</si>
  <si>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</si>
  <si>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</si>
  <si>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</si>
  <si>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</si>
  <si>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</si>
  <si>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</si>
  <si>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</si>
  <si>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</si>
  <si>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</si>
  <si>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</si>
  <si>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</si>
  <si>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</si>
  <si>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</si>
  <si>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</si>
  <si>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</si>
  <si>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</si>
  <si>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</si>
  <si>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</si>
  <si>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</si>
  <si>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</si>
  <si>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</si>
  <si>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</si>
  <si>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</si>
  <si>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</si>
  <si>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</si>
  <si>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</si>
  <si>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</si>
  <si>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</si>
  <si>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</si>
  <si>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</si>
  <si>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</si>
  <si>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</si>
  <si>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</si>
  <si>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</si>
  <si>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</si>
  <si>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</si>
  <si>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</si>
  <si>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</si>
  <si>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</si>
  <si>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</si>
  <si>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</si>
  <si>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</si>
  <si>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</si>
  <si>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</si>
  <si>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</si>
  <si>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</si>
  <si>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</si>
  <si>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</si>
  <si>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</si>
  <si>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</si>
  <si>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</si>
  <si>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</si>
  <si>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</si>
  <si>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</si>
  <si>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</si>
  <si>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</si>
  <si>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</si>
  <si>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</si>
  <si>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</si>
  <si>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</si>
  <si>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</si>
  <si>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</si>
  <si>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</si>
  <si>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</si>
  <si>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</si>
  <si>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</si>
  <si>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</si>
  <si>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</si>
  <si>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</si>
  <si>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</si>
  <si>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</si>
  <si>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</si>
  <si>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</si>
  <si>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</si>
  <si>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</si>
  <si>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</si>
  <si>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</si>
  <si>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</si>
  <si>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</si>
  <si>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</si>
  <si>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</si>
  <si>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</si>
  <si>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</si>
  <si>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</si>
  <si>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</si>
  <si>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</si>
  <si>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</si>
  <si>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</si>
  <si>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</si>
  <si>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</si>
  <si>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</si>
  <si>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</si>
  <si>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</si>
  <si>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</si>
  <si>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</si>
  <si>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</si>
  <si>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</si>
  <si>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</si>
  <si>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</si>
  <si>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</si>
  <si>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</si>
  <si>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</si>
  <si>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</si>
  <si>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</si>
  <si>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</si>
  <si>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</si>
  <si>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</si>
  <si>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</si>
  <si>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</si>
  <si>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</si>
  <si>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</si>
  <si>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</si>
  <si>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</si>
  <si>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</si>
  <si>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</si>
  <si>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</si>
  <si>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</si>
  <si>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</si>
  <si>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</si>
  <si>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</si>
  <si>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</si>
  <si>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</si>
  <si>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</si>
  <si>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</si>
  <si>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</si>
  <si>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</si>
  <si>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</si>
  <si>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</si>
  <si>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</si>
  <si>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</si>
  <si>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</si>
  <si>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</si>
  <si>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</si>
  <si>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</si>
  <si>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</si>
  <si>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</si>
  <si>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</si>
  <si>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</si>
  <si>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</si>
  <si>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</si>
  <si>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</si>
  <si>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</si>
  <si>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</si>
  <si>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</si>
  <si>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</si>
  <si>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</si>
  <si>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</si>
  <si>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</si>
  <si>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</si>
  <si>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</si>
  <si>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</si>
  <si>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</si>
  <si>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</si>
  <si>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</si>
  <si>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</si>
  <si>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</si>
  <si>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</si>
  <si>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</si>
  <si>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</si>
  <si>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</si>
  <si>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</si>
  <si>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</si>
  <si>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</si>
  <si>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</si>
  <si>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</si>
  <si>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</si>
  <si>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</si>
  <si>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</si>
  <si>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</si>
  <si>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</si>
  <si>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</si>
  <si>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</si>
  <si>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</si>
  <si>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</si>
  <si>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</si>
  <si>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</si>
  <si>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</si>
  <si>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</si>
  <si>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</si>
  <si>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</si>
  <si>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</si>
  <si>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</si>
  <si>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</si>
  <si>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</si>
  <si>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</si>
  <si>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</si>
  <si>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</si>
  <si>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</si>
  <si>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</si>
  <si>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</si>
  <si>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</si>
  <si>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</si>
  <si>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</si>
  <si>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</si>
  <si>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</si>
  <si>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</si>
  <si>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</si>
  <si>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</si>
  <si>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</si>
  <si>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</si>
  <si>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</si>
  <si>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</si>
  <si>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</si>
  <si>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</si>
  <si>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</si>
  <si>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</si>
  <si>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</si>
  <si>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</si>
  <si>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</si>
  <si>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</si>
  <si>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</si>
  <si>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</si>
  <si>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</si>
  <si>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</si>
  <si>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</si>
  <si>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</si>
  <si>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</si>
  <si>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</si>
  <si>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</si>
  <si>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</si>
  <si>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</si>
  <si>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</si>
  <si>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</si>
  <si>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</si>
  <si>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</si>
  <si>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</si>
  <si>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</si>
  <si>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</si>
  <si>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</si>
  <si>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</si>
  <si>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</si>
  <si>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</si>
  <si>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</si>
  <si>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</si>
  <si>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</si>
  <si>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</si>
  <si>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</si>
  <si>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</si>
  <si>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</si>
  <si>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</si>
  <si>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</si>
  <si>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</si>
  <si>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</si>
  <si>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</si>
  <si>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</si>
  <si>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</si>
  <si>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</si>
  <si>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</si>
  <si>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</si>
  <si>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</si>
  <si>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</si>
  <si>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</si>
  <si>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</si>
  <si>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</si>
  <si>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</si>
  <si>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</si>
  <si>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</si>
  <si>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</si>
  <si>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</si>
  <si>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</si>
  <si>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</si>
  <si>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</si>
  <si>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</si>
  <si>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</si>
  <si>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</si>
  <si>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</si>
  <si>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</si>
  <si>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</si>
  <si>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</si>
  <si>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</si>
  <si>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</si>
  <si>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</si>
  <si>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</si>
  <si>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</si>
  <si>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</si>
  <si>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</si>
  <si>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</si>
  <si>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</si>
  <si>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</si>
  <si>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</si>
  <si>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</si>
  <si>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</si>
  <si>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</si>
  <si>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</si>
  <si>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</si>
  <si>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</si>
  <si>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</si>
  <si>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</si>
  <si>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</si>
  <si>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</si>
  <si>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</si>
  <si>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</si>
  <si>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</si>
  <si>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</si>
  <si>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</si>
  <si>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</si>
  <si>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</si>
  <si>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</si>
  <si>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</si>
  <si>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</si>
  <si>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</si>
  <si>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</si>
  <si>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</si>
  <si>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</si>
  <si>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</si>
  <si>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</si>
  <si>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</si>
  <si>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</si>
  <si>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</si>
  <si>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</si>
  <si>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</si>
  <si>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</si>
  <si>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</si>
  <si>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</si>
  <si>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</si>
  <si>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</si>
  <si>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</si>
  <si>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</si>
  <si>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</si>
  <si>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</si>
  <si>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</si>
  <si>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</si>
  <si>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</si>
  <si>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</si>
  <si>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</si>
  <si>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</si>
  <si>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</si>
  <si>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</si>
  <si>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</si>
  <si>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</si>
  <si>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</si>
  <si>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</si>
  <si>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</si>
  <si>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</si>
  <si>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</si>
  <si>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</si>
  <si>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</si>
  <si>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</si>
  <si>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</si>
  <si>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</si>
  <si>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</si>
  <si>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</si>
  <si>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</si>
  <si>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</si>
  <si>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</si>
  <si>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</si>
  <si>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</si>
  <si>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</si>
  <si>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</si>
  <si>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</si>
  <si>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</si>
  <si>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</si>
  <si>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</si>
  <si>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</si>
  <si>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</si>
  <si>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</si>
  <si>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</si>
  <si>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</si>
  <si>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</si>
  <si>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</si>
  <si>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</si>
  <si>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</si>
  <si>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</si>
  <si>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</si>
  <si>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</si>
  <si>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</si>
  <si>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</si>
  <si>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</si>
  <si>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</si>
  <si>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</si>
  <si>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</si>
  <si>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</si>
  <si>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</si>
  <si>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</si>
  <si>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</si>
  <si>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</si>
  <si>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</si>
  <si>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</si>
  <si>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</si>
  <si>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</si>
  <si>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</si>
  <si>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</si>
  <si>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</si>
  <si>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</si>
  <si>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</si>
  <si>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</si>
  <si>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</si>
  <si>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</si>
  <si>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</si>
  <si>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</si>
  <si>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</si>
  <si>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</si>
  <si>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</si>
  <si>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</si>
  <si>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</si>
  <si>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</si>
  <si>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</si>
  <si>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</si>
  <si>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</si>
  <si>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</si>
  <si>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</si>
  <si>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</si>
  <si>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</si>
  <si>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</si>
  <si>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</si>
  <si>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</si>
  <si>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</si>
  <si>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</si>
  <si>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</si>
  <si>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</si>
  <si>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</si>
  <si>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</si>
  <si>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</si>
  <si>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</si>
  <si>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</si>
  <si>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</si>
  <si>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</si>
  <si>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</si>
  <si>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</si>
  <si>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</si>
  <si>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</si>
  <si>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</si>
  <si>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</si>
  <si>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</si>
  <si>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</si>
  <si>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</si>
  <si>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</si>
  <si>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</si>
  <si>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</si>
  <si>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</si>
  <si>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</si>
  <si>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</si>
  <si>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</si>
  <si>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</si>
  <si>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</si>
  <si>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</si>
  <si>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</si>
  <si>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</si>
  <si>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</si>
  <si>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</si>
  <si>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</si>
  <si>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</si>
  <si>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</si>
  <si>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</si>
  <si>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</si>
  <si>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</si>
  <si>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</si>
  <si>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</si>
  <si>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</si>
  <si>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</si>
  <si>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</si>
  <si>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</si>
  <si>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</si>
  <si>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</si>
  <si>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</si>
  <si>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</si>
  <si>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</si>
  <si>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</si>
  <si>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</si>
  <si>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</si>
  <si>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</si>
  <si>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</si>
  <si>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</si>
  <si>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</si>
  <si>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</si>
  <si>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</si>
  <si>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</si>
  <si>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</si>
  <si>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</si>
  <si>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</si>
  <si>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</si>
  <si>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</si>
  <si>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</si>
  <si>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</si>
  <si>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</si>
  <si>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</si>
  <si>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</si>
  <si>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</si>
  <si>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</si>
  <si>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</si>
  <si>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</si>
  <si>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</si>
  <si>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</si>
  <si>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</si>
  <si>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</si>
  <si>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</si>
  <si>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</si>
  <si>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</si>
  <si>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</si>
  <si>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</si>
  <si>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</si>
  <si>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</si>
  <si>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</si>
  <si>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</si>
  <si>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</si>
  <si>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</si>
  <si>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</si>
  <si>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</si>
  <si>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</si>
  <si>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</si>
  <si>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</si>
  <si>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</si>
  <si>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</si>
  <si>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</si>
  <si>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</si>
  <si>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</si>
  <si>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</si>
  <si>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</si>
  <si>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</si>
  <si>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</si>
  <si>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</si>
  <si>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</si>
  <si>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</si>
  <si>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</si>
  <si>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</si>
  <si>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</si>
  <si>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</si>
  <si>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</si>
  <si>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</si>
  <si>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</si>
  <si>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</si>
  <si>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</si>
  <si>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</si>
  <si>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</si>
  <si>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</si>
  <si>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</si>
  <si>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</si>
  <si>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</si>
  <si>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</si>
  <si>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</si>
  <si>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</si>
  <si>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</si>
  <si>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</si>
  <si>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</si>
  <si>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</si>
  <si>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</si>
  <si>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</si>
  <si>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</si>
  <si>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</si>
  <si>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</si>
  <si>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</si>
  <si>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</si>
  <si>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</si>
  <si>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</si>
  <si>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</si>
  <si>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</si>
  <si>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</si>
  <si>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</si>
  <si>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</si>
  <si>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</si>
  <si>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</si>
  <si>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</si>
  <si>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</si>
  <si>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</si>
  <si>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</si>
  <si>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</si>
  <si>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</si>
  <si>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</si>
  <si>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</si>
  <si>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</si>
  <si>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</si>
  <si>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</si>
  <si>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</si>
  <si>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</si>
  <si>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</si>
  <si>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</si>
  <si>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</si>
  <si>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</si>
  <si>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</si>
  <si>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</si>
  <si>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</si>
  <si>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</si>
  <si>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</si>
  <si>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</si>
  <si>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</si>
  <si>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</si>
  <si>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</si>
  <si>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</si>
  <si>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</si>
  <si>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</si>
  <si>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</si>
  <si>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</si>
  <si>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</si>
  <si>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</si>
  <si>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</si>
  <si>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</si>
  <si>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</si>
  <si>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</si>
  <si>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</si>
  <si>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</si>
  <si>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</si>
  <si>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</si>
  <si>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</si>
  <si>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</si>
  <si>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</si>
  <si>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</si>
  <si>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</si>
  <si>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</si>
  <si>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</si>
  <si>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</si>
  <si>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</si>
  <si>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</si>
  <si>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</si>
  <si>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</si>
  <si>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</si>
  <si>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</si>
  <si>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</si>
  <si>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</si>
  <si>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</si>
  <si>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</si>
  <si>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</si>
  <si>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</si>
  <si>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</si>
  <si>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</si>
  <si>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</si>
  <si>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</si>
  <si>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</si>
  <si>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</si>
  <si>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</si>
  <si>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</si>
  <si>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</si>
  <si>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</si>
  <si>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</si>
  <si>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</si>
  <si>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</si>
  <si>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</si>
  <si>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</si>
  <si>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</si>
  <si>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</si>
  <si>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</si>
  <si>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</si>
  <si>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</si>
  <si>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</si>
  <si>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</si>
  <si>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</si>
  <si>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</si>
  <si>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</si>
  <si>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</si>
  <si>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</si>
  <si>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</si>
  <si>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</si>
  <si>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</si>
  <si>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</si>
  <si>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</si>
  <si>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</si>
  <si>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</si>
  <si>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</si>
  <si>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</si>
  <si>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</si>
  <si>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</si>
  <si>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</si>
  <si>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</si>
  <si>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</si>
  <si>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</si>
  <si>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</si>
  <si>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</si>
  <si>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</si>
  <si>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</si>
  <si>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</si>
  <si>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</si>
  <si>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</si>
  <si>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</si>
  <si>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</si>
  <si>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</si>
  <si>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</si>
  <si>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</si>
  <si>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</si>
  <si>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</si>
  <si>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</si>
  <si>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</si>
  <si>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</si>
  <si>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</si>
  <si>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</si>
  <si>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</si>
  <si>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</si>
  <si>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</si>
  <si>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</si>
  <si>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</si>
  <si>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</si>
  <si>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</si>
  <si>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</si>
  <si>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</si>
  <si>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</si>
  <si>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</si>
  <si>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</si>
  <si>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</si>
  <si>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</si>
  <si>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</si>
  <si>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</si>
  <si>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</si>
  <si>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</si>
  <si>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</si>
  <si>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</si>
  <si>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</si>
  <si>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</si>
  <si>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</si>
  <si>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</si>
  <si>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</si>
  <si>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</si>
  <si>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</si>
  <si>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</si>
  <si>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</si>
  <si>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</si>
  <si>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</si>
  <si>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</si>
  <si>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</si>
  <si>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</si>
  <si>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</si>
  <si>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</si>
  <si>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</si>
  <si>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</si>
  <si>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</si>
  <si>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</si>
  <si>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</si>
  <si>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</si>
  <si>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</si>
  <si>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</si>
  <si>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</si>
  <si>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</si>
  <si>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</si>
  <si>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</si>
  <si>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</si>
  <si>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</si>
  <si>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</si>
  <si>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</si>
  <si>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</si>
  <si>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</si>
  <si>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</si>
  <si>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</si>
  <si>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</si>
  <si>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</si>
  <si>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</si>
  <si>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</si>
  <si>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</si>
  <si>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</si>
  <si>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</si>
  <si>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</si>
  <si>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</si>
  <si>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</si>
  <si>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</si>
  <si>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</si>
  <si>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</si>
  <si>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</si>
  <si>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</si>
  <si>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</si>
  <si>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</si>
  <si>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</si>
  <si>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</si>
  <si>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</si>
  <si>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</si>
  <si>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</si>
  <si>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</si>
  <si>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</si>
  <si>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</si>
  <si>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</si>
  <si>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</si>
  <si>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</si>
  <si>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</si>
  <si>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</si>
  <si>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</si>
  <si>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</si>
  <si>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</si>
  <si>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</si>
  <si>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</si>
  <si>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</si>
  <si>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</si>
  <si>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</si>
  <si>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</si>
  <si>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</si>
  <si>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</si>
  <si>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</si>
  <si>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</si>
  <si>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</si>
  <si>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</si>
  <si>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</si>
  <si>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</si>
  <si>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</si>
  <si>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</si>
  <si>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</si>
  <si>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</si>
  <si>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</si>
  <si>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</si>
  <si>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</si>
  <si>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</si>
  <si>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</si>
  <si>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</si>
  <si>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</si>
  <si>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</si>
  <si>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</si>
  <si>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</si>
  <si>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</si>
  <si>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</si>
  <si>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</si>
  <si>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</si>
  <si>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</si>
  <si>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</si>
  <si>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</si>
  <si>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</si>
  <si>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</si>
  <si>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</si>
  <si>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</si>
  <si>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</si>
  <si>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</si>
  <si>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</si>
  <si>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</si>
  <si>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</si>
  <si>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</si>
  <si>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</si>
  <si>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</si>
  <si>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</si>
  <si>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</si>
  <si>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</si>
  <si>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</si>
  <si>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</si>
  <si>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</si>
  <si>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</si>
  <si>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</si>
  <si>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</si>
  <si>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</si>
  <si>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</si>
  <si>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</si>
  <si>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</si>
  <si>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</si>
  <si>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</si>
  <si>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</si>
  <si>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</si>
  <si>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</si>
  <si>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</si>
  <si>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</si>
  <si>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</si>
  <si>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</si>
  <si>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</si>
  <si>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</si>
  <si>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</si>
  <si>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</si>
  <si>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</si>
  <si>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</si>
  <si>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</si>
  <si>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</si>
  <si>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</si>
  <si>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</si>
  <si>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</si>
  <si>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</si>
  <si>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</si>
  <si>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</si>
  <si>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</si>
  <si>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</si>
  <si>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</si>
  <si>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</si>
  <si>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</si>
  <si>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</si>
  <si>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</si>
  <si>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</si>
  <si>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</si>
  <si>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</si>
  <si>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</si>
  <si>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</si>
  <si>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</si>
  <si>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</si>
  <si>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</si>
  <si>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</si>
  <si>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</si>
  <si>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</si>
  <si>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</si>
  <si>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</si>
  <si>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</si>
  <si>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</si>
  <si>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</si>
  <si>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</si>
  <si>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</si>
  <si>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</si>
  <si>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</si>
  <si>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</si>
  <si>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</si>
  <si>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</si>
  <si>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</si>
  <si>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</si>
  <si>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</si>
  <si>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</si>
  <si>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</si>
  <si>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</si>
  <si>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</si>
  <si>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</si>
  <si>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</si>
  <si>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</si>
  <si>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</si>
  <si>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</si>
  <si>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</si>
  <si>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</si>
  <si>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</si>
  <si>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</si>
  <si>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</si>
  <si>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</si>
  <si>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</si>
  <si>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</si>
  <si>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</si>
  <si>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</si>
  <si>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</si>
  <si>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</si>
  <si>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</si>
  <si>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</si>
  <si>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</si>
  <si>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</si>
  <si>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</si>
  <si>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</si>
  <si>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</si>
  <si>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</si>
  <si>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</si>
  <si>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</si>
  <si>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</si>
  <si>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</si>
  <si>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</si>
  <si>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</si>
  <si>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</si>
  <si>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</si>
  <si>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</si>
  <si>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</si>
  <si>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</si>
  <si>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</si>
  <si>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</si>
  <si>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</si>
  <si>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</si>
  <si>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</si>
  <si>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</si>
  <si>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</si>
  <si>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</si>
  <si>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</si>
  <si>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</si>
  <si>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</si>
  <si>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</si>
  <si>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</si>
  <si>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</si>
  <si>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</si>
  <si>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</si>
  <si>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</si>
  <si>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</si>
  <si>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</si>
  <si>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</si>
  <si>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</si>
  <si>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</si>
  <si>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</si>
  <si>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</si>
  <si>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</si>
  <si>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</si>
  <si>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</si>
  <si>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</si>
  <si>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</si>
  <si>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</si>
  <si>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</si>
  <si>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</si>
  <si>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</si>
  <si>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</si>
  <si>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</si>
  <si>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</si>
  <si>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</si>
  <si>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</si>
  <si>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</si>
  <si>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</si>
  <si>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</si>
  <si>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</si>
  <si>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</si>
  <si>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</si>
  <si>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</si>
  <si>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</si>
  <si>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</si>
  <si>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</si>
  <si>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</si>
  <si>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</si>
  <si>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</si>
  <si>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</si>
  <si>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</si>
  <si>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</si>
  <si>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</si>
  <si>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</si>
  <si>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</si>
  <si>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</si>
  <si>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</si>
  <si>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</si>
  <si>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</si>
  <si>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</si>
  <si>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</si>
  <si>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</si>
  <si>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</si>
  <si>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</si>
  <si>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</si>
  <si>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</si>
  <si>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</si>
  <si>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</si>
  <si>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</si>
  <si>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</si>
  <si>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</si>
  <si>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</si>
  <si>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</si>
  <si>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</si>
  <si>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</si>
  <si>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</si>
  <si>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</si>
  <si>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</si>
  <si>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</si>
  <si>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</si>
  <si>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</si>
  <si>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</si>
  <si>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</si>
  <si>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</si>
  <si>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</si>
  <si>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</si>
  <si>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</si>
  <si>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</si>
  <si>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</si>
  <si>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</si>
  <si>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</si>
  <si>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</si>
  <si>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</si>
  <si>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</si>
  <si>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</si>
  <si>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</si>
  <si>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</si>
  <si>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</si>
  <si>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</si>
  <si>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</si>
  <si>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</si>
  <si>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</si>
  <si>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</si>
  <si>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</si>
  <si>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</si>
  <si>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</si>
  <si>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</si>
  <si>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</si>
  <si>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</si>
  <si>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</si>
  <si>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</si>
  <si>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</si>
  <si>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</si>
  <si>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</si>
  <si>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</si>
  <si>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</si>
  <si>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</si>
  <si>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</si>
  <si>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</si>
  <si>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</si>
  <si>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</si>
  <si>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</si>
  <si>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</si>
  <si>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</si>
  <si>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</si>
  <si>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</si>
  <si>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</si>
  <si>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</si>
  <si>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</si>
  <si>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</si>
  <si>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</si>
  <si>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</si>
  <si>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</si>
  <si>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</si>
  <si>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</si>
  <si>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</si>
  <si>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</si>
  <si>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</si>
  <si>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</si>
  <si>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</si>
  <si>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</si>
  <si>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</si>
  <si>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</si>
  <si>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</si>
  <si>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</si>
  <si>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</si>
  <si>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</si>
  <si>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</si>
  <si>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</si>
  <si>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</si>
  <si>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</si>
  <si>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</si>
  <si>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</si>
  <si>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</si>
  <si>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</si>
  <si>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</si>
  <si>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</si>
  <si>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</si>
  <si>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</si>
  <si>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</si>
  <si>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</si>
  <si>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</si>
  <si>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</si>
  <si>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</si>
  <si>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</si>
  <si>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</si>
  <si>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</si>
  <si>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</si>
  <si>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</si>
  <si>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</si>
  <si>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</si>
  <si>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</si>
  <si>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</si>
  <si>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</si>
  <si>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</si>
  <si>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</si>
  <si>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</si>
  <si>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</si>
  <si>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</si>
  <si>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</si>
  <si>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</si>
  <si>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</si>
  <si>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</si>
  <si>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</si>
  <si>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</si>
  <si>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</si>
  <si>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</si>
  <si>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</si>
  <si>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</si>
  <si>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</si>
  <si>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</si>
  <si>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</si>
  <si>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</si>
  <si>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</si>
  <si>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</si>
  <si>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</si>
  <si>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</si>
  <si>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</si>
  <si>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</si>
  <si>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</si>
  <si>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</si>
  <si>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</si>
  <si>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</si>
  <si>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</si>
  <si>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</si>
  <si>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</si>
  <si>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</si>
  <si>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</si>
  <si>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</si>
  <si>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</si>
  <si>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</si>
  <si>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</si>
  <si>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</si>
  <si>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</si>
  <si>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</si>
  <si>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</si>
  <si>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</si>
  <si>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</si>
  <si>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</si>
  <si>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</si>
  <si>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</si>
  <si>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</si>
  <si>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</si>
  <si>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</si>
  <si>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</si>
  <si>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</si>
  <si>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</si>
  <si>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</si>
  <si>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</si>
  <si>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</si>
  <si>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</si>
  <si>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</si>
  <si>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</si>
  <si>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</si>
  <si>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</si>
  <si>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</si>
  <si>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</si>
  <si>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</si>
  <si>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</si>
  <si>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</si>
  <si>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</si>
  <si>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</si>
  <si>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</si>
  <si>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</si>
  <si>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</si>
  <si>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</si>
  <si>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</si>
  <si>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</si>
  <si>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</si>
  <si>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</si>
  <si>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</si>
  <si>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</si>
  <si>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</si>
  <si>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</si>
  <si>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</si>
  <si>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</si>
  <si>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</si>
  <si>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</si>
  <si>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</si>
  <si>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</si>
  <si>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</si>
  <si>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</si>
  <si>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</si>
  <si>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</si>
  <si>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</si>
  <si>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</si>
  <si>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</si>
  <si>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</si>
  <si>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</si>
  <si>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</si>
  <si>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</si>
  <si>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</si>
  <si>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</si>
  <si>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</si>
  <si>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</si>
  <si>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</si>
  <si>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</si>
  <si>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</si>
  <si>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</si>
  <si>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</si>
  <si>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</si>
  <si>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</si>
  <si>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</si>
  <si>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</si>
  <si>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</si>
  <si>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</si>
  <si>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</si>
  <si>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</si>
  <si>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</si>
  <si>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</si>
  <si>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</si>
  <si>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</si>
  <si>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</si>
  <si>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</si>
  <si>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</si>
  <si>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</si>
  <si>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</si>
  <si>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</si>
  <si>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</si>
  <si>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</si>
  <si>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</si>
  <si>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</si>
  <si>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</si>
  <si>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</si>
  <si>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</si>
  <si>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</si>
  <si>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</si>
  <si>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</si>
  <si>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</si>
  <si>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</si>
  <si>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</si>
  <si>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</si>
  <si>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</si>
  <si>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</si>
  <si>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</si>
  <si>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</si>
  <si>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</si>
  <si>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</si>
  <si>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</si>
  <si>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</si>
  <si>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</si>
  <si>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</si>
  <si>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</si>
  <si>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</si>
  <si>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</si>
  <si>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</si>
  <si>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</si>
  <si>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</si>
  <si>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</si>
  <si>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</si>
  <si>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</si>
  <si>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</si>
  <si>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</si>
  <si>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</si>
  <si>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</si>
  <si>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</si>
  <si>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</si>
  <si>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</si>
  <si>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</si>
  <si>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</si>
  <si>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</si>
  <si>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</si>
  <si>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</si>
  <si>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</si>
  <si>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</si>
  <si>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</si>
  <si>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</si>
  <si>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</si>
  <si>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</si>
  <si>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</si>
  <si>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</si>
  <si>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</si>
  <si>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</si>
  <si>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</si>
  <si>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</si>
  <si>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</si>
  <si>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</si>
  <si>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</si>
  <si>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</si>
  <si>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</si>
  <si>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</si>
  <si>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</si>
  <si>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</si>
  <si>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</si>
  <si>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</si>
  <si>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</si>
  <si>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</si>
  <si>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</si>
  <si>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</si>
  <si>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</si>
  <si>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</si>
  <si>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</si>
  <si>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</si>
  <si>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</si>
  <si>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</si>
  <si>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</si>
  <si>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</si>
  <si>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</si>
  <si>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</si>
  <si>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</si>
  <si>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</si>
  <si>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</si>
  <si>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</si>
  <si>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</si>
  <si>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</si>
  <si>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</si>
  <si>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</si>
  <si>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</si>
  <si>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</si>
  <si>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</si>
  <si>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</si>
  <si>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</si>
  <si>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</si>
  <si>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</si>
  <si>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</si>
  <si>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</si>
  <si>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</si>
  <si>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</si>
  <si>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</si>
  <si>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</si>
  <si>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</si>
  <si>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</si>
  <si>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</si>
  <si>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</si>
  <si>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</si>
  <si>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</si>
  <si>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</si>
  <si>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</si>
  <si>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</si>
  <si>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</si>
  <si>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</si>
  <si>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</si>
  <si>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</si>
  <si>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</si>
  <si>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</si>
  <si>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</si>
  <si>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</si>
  <si>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</si>
  <si>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</si>
  <si>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</si>
  <si>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</si>
  <si>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</si>
  <si>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</si>
  <si>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</si>
  <si>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</si>
  <si>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</si>
  <si>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</si>
  <si>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</si>
  <si>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</si>
  <si>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</si>
  <si>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</si>
  <si>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</si>
  <si>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</si>
  <si>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</si>
  <si>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</si>
  <si>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</si>
  <si>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</si>
  <si>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</si>
  <si>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</si>
  <si>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</si>
  <si>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</si>
  <si>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</si>
  <si>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</si>
  <si>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</si>
  <si>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</si>
  <si>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</si>
  <si>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</si>
  <si>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</si>
  <si>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</si>
  <si>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</si>
  <si>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</si>
  <si>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</si>
  <si>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</si>
  <si>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</si>
  <si>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</si>
  <si>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</si>
  <si>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</si>
  <si>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</si>
  <si>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</si>
  <si>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</si>
  <si>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</si>
  <si>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</si>
  <si>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</si>
  <si>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</si>
  <si>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</si>
  <si>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</si>
  <si>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</si>
  <si>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</si>
  <si>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</si>
  <si>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</si>
  <si>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</si>
  <si>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</si>
  <si>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</si>
  <si>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</si>
  <si>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</si>
  <si>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</si>
  <si>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</si>
  <si>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</si>
  <si>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</si>
  <si>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</si>
  <si>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</si>
  <si>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</si>
  <si>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</si>
  <si>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</si>
  <si>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</si>
  <si>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</si>
  <si>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</si>
  <si>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</si>
  <si>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</si>
  <si>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</si>
  <si>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</si>
  <si>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</si>
  <si>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</si>
  <si>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</si>
  <si>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</si>
  <si>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</si>
  <si>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</si>
  <si>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</si>
  <si>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</si>
  <si>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</si>
  <si>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</si>
  <si>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</si>
  <si>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</si>
  <si>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</si>
  <si>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</si>
  <si>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</si>
  <si>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</si>
  <si>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</si>
  <si>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</si>
  <si>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</si>
  <si>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</si>
  <si>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</si>
  <si>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</si>
  <si>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</si>
  <si>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</si>
  <si>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</si>
  <si>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</si>
  <si>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</si>
  <si>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</si>
  <si>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</si>
  <si>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</si>
  <si>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</si>
  <si>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</si>
  <si>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</si>
  <si>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</si>
  <si>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</si>
  <si>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</si>
  <si>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</si>
  <si>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</si>
  <si>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</si>
  <si>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</si>
  <si>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</si>
  <si>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</si>
  <si>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</si>
  <si>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</si>
  <si>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</si>
  <si>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</si>
  <si>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</si>
  <si>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</si>
  <si>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</si>
  <si>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</si>
  <si>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</si>
  <si>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</si>
  <si>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</si>
  <si>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</si>
  <si>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</si>
  <si>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</si>
  <si>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</si>
  <si>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</si>
  <si>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</si>
  <si>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</si>
  <si>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</si>
  <si>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</si>
  <si>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</si>
  <si>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</si>
  <si>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</si>
  <si>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</si>
  <si>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</si>
  <si>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</si>
  <si>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</si>
  <si>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</si>
  <si>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</si>
  <si>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</si>
  <si>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</si>
  <si>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</si>
  <si>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</si>
  <si>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</si>
  <si>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</si>
  <si>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</si>
  <si>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</si>
  <si>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</si>
  <si>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</si>
  <si>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</si>
  <si>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</si>
  <si>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</si>
  <si>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</si>
  <si>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</si>
  <si>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</si>
  <si>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</si>
  <si>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</si>
  <si>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</si>
  <si>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</si>
  <si>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</si>
  <si>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</si>
  <si>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</si>
  <si>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</si>
  <si>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</si>
  <si>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</si>
  <si>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</si>
  <si>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</si>
  <si>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</si>
  <si>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</si>
  <si>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</si>
  <si>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</si>
  <si>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</si>
  <si>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</si>
  <si>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</si>
  <si>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</si>
  <si>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</si>
  <si>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</si>
  <si>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</si>
  <si>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</si>
  <si>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</si>
  <si>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</si>
  <si>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</si>
  <si>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</si>
  <si>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</si>
  <si>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</si>
  <si>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</si>
  <si>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</si>
  <si>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</si>
  <si>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</si>
  <si>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</si>
  <si>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</si>
  <si>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</si>
  <si>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</si>
  <si>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</si>
  <si>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</si>
  <si>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</si>
  <si>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</si>
  <si>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</si>
  <si>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</si>
  <si>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</si>
  <si>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</si>
  <si>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</si>
  <si>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</si>
  <si>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</si>
  <si>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</si>
  <si>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</si>
  <si>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</si>
  <si>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</si>
  <si>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</si>
  <si>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</si>
  <si>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</si>
  <si>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</si>
  <si>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</si>
  <si>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</si>
  <si>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</si>
  <si>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</si>
  <si>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</si>
  <si>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</si>
  <si>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</si>
  <si>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</si>
  <si>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</si>
  <si>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</si>
  <si>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</si>
  <si>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</si>
  <si>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</si>
  <si>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</si>
  <si>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</si>
  <si>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</si>
  <si>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</si>
  <si>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</si>
  <si>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</si>
  <si>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</si>
  <si>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</si>
  <si>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</si>
  <si>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</si>
  <si>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</si>
  <si>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</si>
  <si>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</si>
  <si>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</si>
  <si>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</si>
  <si>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</si>
  <si>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</si>
  <si>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</si>
  <si>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</si>
  <si>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</si>
  <si>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</si>
  <si>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</si>
  <si>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</si>
  <si>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</si>
  <si>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</si>
  <si>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</si>
  <si>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</si>
  <si>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</si>
  <si>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</si>
  <si>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</si>
  <si>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</si>
  <si>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</si>
  <si>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</si>
  <si>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</si>
  <si>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</si>
  <si>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</si>
  <si>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</si>
  <si>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</si>
  <si>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</si>
  <si>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</si>
  <si>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</si>
  <si>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</si>
  <si>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</si>
  <si>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</si>
  <si>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</si>
  <si>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</si>
  <si>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</si>
  <si>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</si>
  <si>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</si>
  <si>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</si>
  <si>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</si>
  <si>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</si>
  <si>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</si>
  <si>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</si>
  <si>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</si>
  <si>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</si>
  <si>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</si>
  <si>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</si>
  <si>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</si>
  <si>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</si>
  <si>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</si>
  <si>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</si>
  <si>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</si>
  <si>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</si>
  <si>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</si>
  <si>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</si>
  <si>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</si>
  <si>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</si>
  <si>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</si>
  <si>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</si>
  <si>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</si>
  <si>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</si>
  <si>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</si>
  <si>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</si>
  <si>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</si>
  <si>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</si>
  <si>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</si>
  <si>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</si>
  <si>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</si>
  <si>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</si>
  <si>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</si>
  <si>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</si>
  <si>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</si>
  <si>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</si>
  <si>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</si>
  <si>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</si>
  <si>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</si>
  <si>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</si>
  <si>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</si>
  <si>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</si>
  <si>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</si>
  <si>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</si>
  <si>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</si>
  <si>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</si>
  <si>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</si>
  <si>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</si>
  <si>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</si>
  <si>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</si>
  <si>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</si>
  <si>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</si>
  <si>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</si>
  <si>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</si>
  <si>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</si>
  <si>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</si>
  <si>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</si>
  <si>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</si>
  <si>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</si>
  <si>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</si>
  <si>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</si>
  <si>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</si>
  <si>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</si>
  <si>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</si>
  <si>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</si>
  <si>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</si>
  <si>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</si>
  <si>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</si>
  <si>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</si>
  <si>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</si>
  <si>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</si>
  <si>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</si>
  <si>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</si>
  <si>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</si>
  <si>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</si>
  <si>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</si>
  <si>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</si>
  <si>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</si>
  <si>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</si>
  <si>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</si>
  <si>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</si>
  <si>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</si>
  <si>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</si>
  <si>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</si>
  <si>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</si>
  <si>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</si>
  <si>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</si>
  <si>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</si>
  <si>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</si>
  <si>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</si>
  <si>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</si>
  <si>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</si>
  <si>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</si>
  <si>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</si>
  <si>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</si>
  <si>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</si>
  <si>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</si>
  <si>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</si>
  <si>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</si>
  <si>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</si>
  <si>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</si>
  <si>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</si>
  <si>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</si>
  <si>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</si>
  <si>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</si>
  <si>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</si>
  <si>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</si>
  <si>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</si>
  <si>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</si>
  <si>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</si>
  <si>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</si>
  <si>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</si>
  <si>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</si>
  <si>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</si>
  <si>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</si>
  <si>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</si>
  <si>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</si>
  <si>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</si>
  <si>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</si>
  <si>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</si>
  <si>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</si>
  <si>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</si>
  <si>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</si>
  <si>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</si>
  <si>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</si>
  <si>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</si>
  <si>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</si>
  <si>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</si>
  <si>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</si>
  <si>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</si>
  <si>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</si>
  <si>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</si>
  <si>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</si>
  <si>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</si>
  <si>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</si>
  <si>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</si>
  <si>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</si>
  <si>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</si>
  <si>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</si>
  <si>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</si>
  <si>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</si>
  <si>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</si>
  <si>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</si>
  <si>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</si>
  <si>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</si>
  <si>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</si>
  <si>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</si>
  <si>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</si>
  <si>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</si>
  <si>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</si>
  <si>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</si>
  <si>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</si>
  <si>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</si>
  <si>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</si>
  <si>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</si>
  <si>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</si>
  <si>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</si>
  <si>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</si>
  <si>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</si>
  <si>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</si>
  <si>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</si>
  <si>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</si>
  <si>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</si>
  <si>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</si>
  <si>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</si>
  <si>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</si>
  <si>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</si>
  <si>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</si>
  <si>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</si>
  <si>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</si>
  <si>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</si>
  <si>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</si>
  <si>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</si>
  <si>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</si>
  <si>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</si>
  <si>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</si>
  <si>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</si>
  <si>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</si>
  <si>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</si>
  <si>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</si>
  <si>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</si>
  <si>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</si>
  <si>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</si>
  <si>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</si>
  <si>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</si>
  <si>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</si>
  <si>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</si>
  <si>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</si>
  <si>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</si>
  <si>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</si>
  <si>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</si>
  <si>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</si>
  <si>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</si>
  <si>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</si>
  <si>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</si>
  <si>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</si>
  <si>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</si>
  <si>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</si>
  <si>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</si>
  <si>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</si>
  <si>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</si>
  <si>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</si>
  <si>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</si>
  <si>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</si>
  <si>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</si>
  <si>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</si>
  <si>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</si>
  <si>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</si>
  <si>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</si>
  <si>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</si>
  <si>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</si>
  <si>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</si>
  <si>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</si>
  <si>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</si>
  <si>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</si>
  <si>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</si>
  <si>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</si>
  <si>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</si>
  <si>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</si>
  <si>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</si>
  <si>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</si>
  <si>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</si>
  <si>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</si>
  <si>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</si>
  <si>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</si>
  <si>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</si>
  <si>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</si>
  <si>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</si>
  <si>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</si>
  <si>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</si>
  <si>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</si>
  <si>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</si>
  <si>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</si>
  <si>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</si>
  <si>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</si>
  <si>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</si>
  <si>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</si>
  <si>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</si>
  <si>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</si>
  <si>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</si>
  <si>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</si>
  <si>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</si>
  <si>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</si>
  <si>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</si>
  <si>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</si>
  <si>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</si>
  <si>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</si>
  <si>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</si>
  <si>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</si>
  <si>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</si>
  <si>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</si>
  <si>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</si>
  <si>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</si>
  <si>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</si>
  <si>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</si>
  <si>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</si>
  <si>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</si>
  <si>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</si>
  <si>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</si>
  <si>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</si>
  <si>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</si>
  <si>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</si>
  <si>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</si>
  <si>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</si>
  <si>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</si>
  <si>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</si>
  <si>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</si>
  <si>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</si>
  <si>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</si>
  <si>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</si>
  <si>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</si>
  <si>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</si>
  <si>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</si>
  <si>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</si>
  <si>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</si>
  <si>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</si>
  <si>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</si>
  <si>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</si>
  <si>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</si>
  <si>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</si>
  <si>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</si>
  <si>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</si>
  <si>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</si>
  <si>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</si>
  <si>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</si>
  <si>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</si>
  <si>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</si>
  <si>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</si>
  <si>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</si>
  <si>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</si>
  <si>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</si>
  <si>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</si>
  <si>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</si>
  <si>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</si>
  <si>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</si>
  <si>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</si>
  <si>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</si>
  <si>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</si>
  <si>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</si>
  <si>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</si>
  <si>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</si>
  <si>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</si>
  <si>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</si>
  <si>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</si>
  <si>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</si>
  <si>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</si>
  <si>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</si>
  <si>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</si>
  <si>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</si>
  <si>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</si>
  <si>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</si>
  <si>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</si>
  <si>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</si>
  <si>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</si>
  <si>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</si>
  <si>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</si>
  <si>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</si>
  <si>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</si>
  <si>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</si>
  <si>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</si>
  <si>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</si>
  <si>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</si>
  <si>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</si>
  <si>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</si>
  <si>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</si>
  <si>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</si>
  <si>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</si>
  <si>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</si>
  <si>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</si>
  <si>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</si>
  <si>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</si>
  <si>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</si>
  <si>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</si>
  <si>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</si>
  <si>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</si>
  <si>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</si>
  <si>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</si>
  <si>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</si>
  <si>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</si>
  <si>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</si>
  <si>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</si>
  <si>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</si>
  <si>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</si>
  <si>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</si>
  <si>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</si>
  <si>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</si>
  <si>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</si>
  <si>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</si>
  <si>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</si>
  <si>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</si>
  <si>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</si>
  <si>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</si>
  <si>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</si>
  <si>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</si>
  <si>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</si>
  <si>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</si>
  <si>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</si>
  <si>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</si>
  <si>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</si>
  <si>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</si>
  <si>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</si>
  <si>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</si>
  <si>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</si>
  <si>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</si>
  <si>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</si>
  <si>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</si>
  <si>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</si>
  <si>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</si>
  <si>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</si>
  <si>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</si>
  <si>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</si>
  <si>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</si>
  <si>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</si>
  <si>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</si>
  <si>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</si>
  <si>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</si>
  <si>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</si>
  <si>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</si>
  <si>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</si>
  <si>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</si>
  <si>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</si>
  <si>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</si>
  <si>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</si>
  <si>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</si>
  <si>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</si>
  <si>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</si>
  <si>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</si>
  <si>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</si>
  <si>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</si>
  <si>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</si>
  <si>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</si>
  <si>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</si>
  <si>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</si>
  <si>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</si>
  <si>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</si>
  <si>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</si>
  <si>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</si>
  <si>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</si>
  <si>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</si>
  <si>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</si>
  <si>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</si>
  <si>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</si>
  <si>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</si>
  <si>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</si>
  <si>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</si>
  <si>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</si>
  <si>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</si>
  <si>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</si>
  <si>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</si>
  <si>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</si>
  <si>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</si>
  <si>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</si>
  <si>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</si>
  <si>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</si>
  <si>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</si>
  <si>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</si>
  <si>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</si>
  <si>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</si>
  <si>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</si>
  <si>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</si>
  <si>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</si>
  <si>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</si>
  <si>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</si>
  <si>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</si>
  <si>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</si>
  <si>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</si>
  <si>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</si>
  <si>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</si>
  <si>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</si>
  <si>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</si>
  <si>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</si>
  <si>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</si>
  <si>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</si>
  <si>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</si>
  <si>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</si>
  <si>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</si>
  <si>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</si>
  <si>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</si>
  <si>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</si>
  <si>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</si>
  <si>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</si>
  <si>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</si>
  <si>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</si>
  <si>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</si>
  <si>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</si>
  <si>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</si>
  <si>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</si>
  <si>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</si>
  <si>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</si>
  <si>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</si>
  <si>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</si>
  <si>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</si>
  <si>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</si>
  <si>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</si>
  <si>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</si>
  <si>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</si>
  <si>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</si>
  <si>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</si>
  <si>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</si>
  <si>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</si>
  <si>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</si>
  <si>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</si>
  <si>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</si>
  <si>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</si>
  <si>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</si>
  <si>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</si>
  <si>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</si>
  <si>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</si>
  <si>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</si>
  <si>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</si>
  <si>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</si>
  <si>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</si>
  <si>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</si>
  <si>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</si>
  <si>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</si>
  <si>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</si>
  <si>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</si>
  <si>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</si>
  <si>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</si>
  <si>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</si>
  <si>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</si>
  <si>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</si>
  <si>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</si>
  <si>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</si>
  <si>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</si>
  <si>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</si>
  <si>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</si>
  <si>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</si>
  <si>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</si>
  <si>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</si>
  <si>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</si>
  <si>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</si>
  <si>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</si>
  <si>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</si>
  <si>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</si>
  <si>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</si>
  <si>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</si>
  <si>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</si>
  <si>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</si>
  <si>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</si>
  <si>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</si>
  <si>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</si>
  <si>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</si>
  <si>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</si>
  <si>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</si>
  <si>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</si>
  <si>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</si>
  <si>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</si>
  <si>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</si>
  <si>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</si>
  <si>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</si>
  <si>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</si>
  <si>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</si>
  <si>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</si>
  <si>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</si>
  <si>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</si>
  <si>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</si>
  <si>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</si>
  <si>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</si>
  <si>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</si>
  <si>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</si>
  <si>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</si>
  <si>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</si>
  <si>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</si>
  <si>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</si>
  <si>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</si>
  <si>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</si>
  <si>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</si>
  <si>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</si>
  <si>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</si>
  <si>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</si>
  <si>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</si>
  <si>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</si>
  <si>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</si>
  <si>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</si>
  <si>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</si>
  <si>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</si>
  <si>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</si>
  <si>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</si>
  <si>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</si>
  <si>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</si>
  <si>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</si>
  <si>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</si>
  <si>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</si>
  <si>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</si>
  <si>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</si>
  <si>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</si>
  <si>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</si>
  <si>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</si>
  <si>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</si>
  <si>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</si>
  <si>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</si>
  <si>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</si>
  <si>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</si>
  <si>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</si>
  <si>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</si>
  <si>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</si>
  <si>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</si>
  <si>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</si>
  <si>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</si>
  <si>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</si>
  <si>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</si>
  <si>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</si>
  <si>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</si>
  <si>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</si>
  <si>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</si>
  <si>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</si>
  <si>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</si>
  <si>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</si>
  <si>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</si>
  <si>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</si>
  <si>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</si>
  <si>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</si>
  <si>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</si>
  <si>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</si>
  <si>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</si>
  <si>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</si>
  <si>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</si>
  <si>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</si>
  <si>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</si>
  <si>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</si>
  <si>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</si>
  <si>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</si>
  <si>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</si>
  <si>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</si>
  <si>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</si>
  <si>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</si>
  <si>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</si>
  <si>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</si>
  <si>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</si>
  <si>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</si>
  <si>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</si>
  <si>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</si>
  <si>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</si>
  <si>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</si>
  <si>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</si>
  <si>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</si>
  <si>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</si>
  <si>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</si>
  <si>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</si>
  <si>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</si>
  <si>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</si>
  <si>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</si>
  <si>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</si>
  <si>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</si>
  <si>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</si>
  <si>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</si>
  <si>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</si>
  <si>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</si>
  <si>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</si>
  <si>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</si>
  <si>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</si>
  <si>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</si>
  <si>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</si>
  <si>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</si>
  <si>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</si>
  <si>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</si>
  <si>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</si>
  <si>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</si>
  <si>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</si>
  <si>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</si>
  <si>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</si>
  <si>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</si>
  <si>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</si>
  <si>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</si>
  <si>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</si>
  <si>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</si>
  <si>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</si>
  <si>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</si>
  <si>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</si>
  <si>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</si>
  <si>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</si>
  <si>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</si>
  <si>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</si>
  <si>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</si>
  <si>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</si>
  <si>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</si>
  <si>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</si>
  <si>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</si>
  <si>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</si>
  <si>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</si>
  <si>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</si>
  <si>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</si>
  <si>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</si>
  <si>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</si>
  <si>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</si>
  <si>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</si>
  <si>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</si>
  <si>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</si>
  <si>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</si>
  <si>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</si>
  <si>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</si>
  <si>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</si>
  <si>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</si>
  <si>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</si>
  <si>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</si>
  <si>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</si>
  <si>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</si>
  <si>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</si>
  <si>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</si>
  <si>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</si>
  <si>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</si>
  <si>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</si>
  <si>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</si>
  <si>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</si>
  <si>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</si>
  <si>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</si>
  <si>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</si>
  <si>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</si>
  <si>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</si>
  <si>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</si>
  <si>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</si>
  <si>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</si>
  <si>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</si>
  <si>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</si>
  <si>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</si>
  <si>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</si>
  <si>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</si>
  <si>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</si>
  <si>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</si>
  <si>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</si>
  <si>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</si>
  <si>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</si>
  <si>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</si>
  <si>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</si>
  <si>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</si>
  <si>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</si>
  <si>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</si>
  <si>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</si>
  <si>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</si>
  <si>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</si>
  <si>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</si>
  <si>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</si>
  <si>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</si>
  <si>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</si>
  <si>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</si>
  <si>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</si>
  <si>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</si>
  <si>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</si>
  <si>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</si>
  <si>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</si>
  <si>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</si>
  <si>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</si>
  <si>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</si>
  <si>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</si>
  <si>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</si>
  <si>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</si>
  <si>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</si>
  <si>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</si>
  <si>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</si>
  <si>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</si>
  <si>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</si>
  <si>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</si>
  <si>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</si>
  <si>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</si>
  <si>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</si>
  <si>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</si>
  <si>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</si>
  <si>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</si>
  <si>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</si>
  <si>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</si>
  <si>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</si>
  <si>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</si>
  <si>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</si>
  <si>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</si>
  <si>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</si>
  <si>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</si>
  <si>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</si>
  <si>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</si>
  <si>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</si>
  <si>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</si>
  <si>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</si>
  <si>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</si>
  <si>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</si>
  <si>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</si>
  <si>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</si>
  <si>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</si>
  <si>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</si>
  <si>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</si>
  <si>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</si>
  <si>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</si>
  <si>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</si>
  <si>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</si>
  <si>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</si>
  <si>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</si>
  <si>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</si>
  <si>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</si>
  <si>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</si>
  <si>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</si>
  <si>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</si>
  <si>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</si>
  <si>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</si>
  <si>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</si>
  <si>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</si>
  <si>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</si>
  <si>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</si>
  <si>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</si>
  <si>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</si>
  <si>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</si>
  <si>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</si>
  <si>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</si>
  <si>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</si>
  <si>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</si>
  <si>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</si>
  <si>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</si>
  <si>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</si>
  <si>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</si>
  <si>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</si>
  <si>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</si>
  <si>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</si>
  <si>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</si>
  <si>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</si>
  <si>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</si>
  <si>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</si>
  <si>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</si>
  <si>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</si>
  <si>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</si>
  <si>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</si>
  <si>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</si>
  <si>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</si>
  <si>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</si>
  <si>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</si>
  <si>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</si>
  <si>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</si>
  <si>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</si>
  <si>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</si>
  <si>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</si>
  <si>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</si>
  <si>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</si>
  <si>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</si>
  <si>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</si>
  <si>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</si>
  <si>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</si>
  <si>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</si>
  <si>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</si>
  <si>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</si>
  <si>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</si>
  <si>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</si>
  <si>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</si>
  <si>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</si>
  <si>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</si>
  <si>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</si>
  <si>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</si>
  <si>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</si>
  <si>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</si>
  <si>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</si>
  <si>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</si>
  <si>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</si>
  <si>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</si>
  <si>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</si>
  <si>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</si>
  <si>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</si>
  <si>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</si>
  <si>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</si>
  <si>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</si>
  <si>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</si>
  <si>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</si>
  <si>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</si>
  <si>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</si>
  <si>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</si>
  <si>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</si>
  <si>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</si>
  <si>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</si>
  <si>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</si>
  <si>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</si>
  <si>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</si>
  <si>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</si>
  <si>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</si>
  <si>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</si>
  <si>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</si>
  <si>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</si>
  <si>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</si>
  <si>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</si>
  <si>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</si>
  <si>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</si>
  <si>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</si>
  <si>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</si>
  <si>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</si>
  <si>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</si>
  <si>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</si>
  <si>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</si>
  <si>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</si>
  <si>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</si>
  <si>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</si>
  <si>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</si>
  <si>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</si>
  <si>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</si>
  <si>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</si>
  <si>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</si>
  <si>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</si>
  <si>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</si>
  <si>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</si>
  <si>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</si>
  <si>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</si>
  <si>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</si>
  <si>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</si>
  <si>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</si>
  <si>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</si>
  <si>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</si>
  <si>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</si>
  <si>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</si>
  <si>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</si>
  <si>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</si>
  <si>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</si>
  <si>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</si>
  <si>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</si>
  <si>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</si>
  <si>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</si>
  <si>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</si>
  <si>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</si>
  <si>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</si>
  <si>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</si>
  <si>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</si>
  <si>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</si>
  <si>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</si>
  <si>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</si>
  <si>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</si>
  <si>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</si>
  <si>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</si>
  <si>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</si>
  <si>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</si>
  <si>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</si>
  <si>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</si>
  <si>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</si>
  <si>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</si>
  <si>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</si>
  <si>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</si>
  <si>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</si>
  <si>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</si>
  <si>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</si>
  <si>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</si>
  <si>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</si>
  <si>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</si>
  <si>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</si>
  <si>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</si>
  <si>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</si>
  <si>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</si>
  <si>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</si>
  <si>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</si>
  <si>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</si>
  <si>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</si>
  <si>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</si>
  <si>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</si>
  <si>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</si>
  <si>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</si>
  <si>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</si>
  <si>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</si>
  <si>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</si>
  <si>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</si>
  <si>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</si>
  <si>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</si>
  <si>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</si>
  <si>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</si>
  <si>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</si>
  <si>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</si>
  <si>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</si>
  <si>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</si>
  <si>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</si>
  <si>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</si>
  <si>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</si>
  <si>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</si>
  <si>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</si>
  <si>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</si>
  <si>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</si>
  <si>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</si>
  <si>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</si>
  <si>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</si>
  <si>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</si>
  <si>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</si>
  <si>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</si>
  <si>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</si>
  <si>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</si>
  <si>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</si>
  <si>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</si>
  <si>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</si>
  <si>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</si>
  <si>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</si>
  <si>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</si>
  <si>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</si>
  <si>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</si>
  <si>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</si>
  <si>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</si>
  <si>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</si>
  <si>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</si>
  <si>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</si>
  <si>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</si>
  <si>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</si>
  <si>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</si>
  <si>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</si>
  <si>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</si>
  <si>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</si>
  <si>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</si>
  <si>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</si>
  <si>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</si>
  <si>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</si>
  <si>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</si>
  <si>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</si>
  <si>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</si>
  <si>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</si>
  <si>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</si>
  <si>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</si>
  <si>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</si>
  <si>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</si>
  <si>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</si>
  <si>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</si>
  <si>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</si>
  <si>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</si>
  <si>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</si>
  <si>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</si>
  <si>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</si>
  <si>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</si>
  <si>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</si>
  <si>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</si>
  <si>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</si>
  <si>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</si>
  <si>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</si>
  <si>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</si>
  <si>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</si>
  <si>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</si>
  <si>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</si>
  <si>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</si>
  <si>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</si>
  <si>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</si>
  <si>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</si>
  <si>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</si>
  <si>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</si>
  <si>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</si>
  <si>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</si>
  <si>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</si>
  <si>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</si>
  <si>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</si>
  <si>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</si>
  <si>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</si>
  <si>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</si>
  <si>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</si>
  <si>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</si>
  <si>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</si>
  <si>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</si>
  <si>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</si>
  <si>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</si>
  <si>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</si>
  <si>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</si>
  <si>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</si>
  <si>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</si>
  <si>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</si>
  <si>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</si>
  <si>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</si>
  <si>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</si>
  <si>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</si>
  <si>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</si>
  <si>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</si>
  <si>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</si>
  <si>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</si>
  <si>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</si>
  <si>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</si>
  <si>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</si>
  <si>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</si>
  <si>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</si>
  <si>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</si>
  <si>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</si>
  <si>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</si>
  <si>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</si>
  <si>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</si>
  <si>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</si>
  <si>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</si>
  <si>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</si>
  <si>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</si>
  <si>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</si>
  <si>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</si>
  <si>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</si>
  <si>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</si>
  <si>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</si>
  <si>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</si>
  <si>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</si>
  <si>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</si>
  <si>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</si>
  <si>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</si>
  <si>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</si>
  <si>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</si>
  <si>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</si>
  <si>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</si>
  <si>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</si>
  <si>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</si>
  <si>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</si>
  <si>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</si>
  <si>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</si>
  <si>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</si>
  <si>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</si>
  <si>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</si>
  <si>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</si>
  <si>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</si>
  <si>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</si>
  <si>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</si>
  <si>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</si>
  <si>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</si>
  <si>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</si>
  <si>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</si>
  <si>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</si>
  <si>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</si>
  <si>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</si>
  <si>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</si>
  <si>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</si>
  <si>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</si>
  <si>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</si>
  <si>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</si>
  <si>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</si>
  <si>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</si>
  <si>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</si>
  <si>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</si>
  <si>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</si>
  <si>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</si>
  <si>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</si>
  <si>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</si>
  <si>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</si>
  <si>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</si>
  <si>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</si>
  <si>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</si>
  <si>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</si>
  <si>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</si>
  <si>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</si>
  <si>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</si>
  <si>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</si>
  <si>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</si>
  <si>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</si>
  <si>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</si>
  <si>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</si>
  <si>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</si>
  <si>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</si>
  <si>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</si>
  <si>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</si>
  <si>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</si>
  <si>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</si>
  <si>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</si>
  <si>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</si>
  <si>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</si>
  <si>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</si>
  <si>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</si>
  <si>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</si>
  <si>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</si>
  <si>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</si>
  <si>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</si>
  <si>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</si>
  <si>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</si>
  <si>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</si>
  <si>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</si>
  <si>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</si>
  <si>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</si>
  <si>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</si>
  <si>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</si>
  <si>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</si>
  <si>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</si>
  <si>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</si>
  <si>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</si>
  <si>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</si>
  <si>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</si>
  <si>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</si>
  <si>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</si>
  <si>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</si>
  <si>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</si>
  <si>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</si>
  <si>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</si>
  <si>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</si>
  <si>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</si>
  <si>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</si>
  <si>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</si>
  <si>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</si>
  <si>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</si>
  <si>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</si>
  <si>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</si>
  <si>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</si>
  <si>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</si>
  <si>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</si>
  <si>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</si>
  <si>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</si>
  <si>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</si>
  <si>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</si>
  <si>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</si>
  <si>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</si>
  <si>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</si>
  <si>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</si>
  <si>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</si>
  <si>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</si>
  <si>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</si>
  <si>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</si>
  <si>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</si>
  <si>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</si>
  <si>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</si>
  <si>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</si>
  <si>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</si>
  <si>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</si>
  <si>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</si>
  <si>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</si>
  <si>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</si>
  <si>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</si>
  <si>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</si>
  <si>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</si>
  <si>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</si>
  <si>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</si>
  <si>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</si>
  <si>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</si>
  <si>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</si>
  <si>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</si>
  <si>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</si>
  <si>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</si>
  <si>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</si>
  <si>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</si>
  <si>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</si>
  <si>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</si>
  <si>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</si>
  <si>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</si>
  <si>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</si>
  <si>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</si>
  <si>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</si>
  <si>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</si>
  <si>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</si>
  <si>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</si>
  <si>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</si>
  <si>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</si>
  <si>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</si>
  <si>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</si>
  <si>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</si>
  <si>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</si>
  <si>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</si>
  <si>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</si>
  <si>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</si>
  <si>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</si>
  <si>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</si>
  <si>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</si>
  <si>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</si>
  <si>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</si>
  <si>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</si>
  <si>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</si>
  <si>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</si>
  <si>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</si>
  <si>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</si>
  <si>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</si>
  <si>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</si>
  <si>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</si>
  <si>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</si>
  <si>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</si>
  <si>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</si>
  <si>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</si>
  <si>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</si>
  <si>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</si>
  <si>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</si>
  <si>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</si>
  <si>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</si>
  <si>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</si>
  <si>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</si>
  <si>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</si>
  <si>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</si>
  <si>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</si>
  <si>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</si>
  <si>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</si>
  <si>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</si>
  <si>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</si>
  <si>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</si>
  <si>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</si>
  <si>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</si>
  <si>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</si>
  <si>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</si>
  <si>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</si>
  <si>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</si>
  <si>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</si>
  <si>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</si>
  <si>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</si>
  <si>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</si>
  <si>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</si>
  <si>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</si>
  <si>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</si>
  <si>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</si>
  <si>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</si>
  <si>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</si>
  <si>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</si>
  <si>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</si>
  <si>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</si>
  <si>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</si>
  <si>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</si>
  <si>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</si>
  <si>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</si>
  <si>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</si>
  <si>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</si>
  <si>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</si>
  <si>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</si>
  <si>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</si>
  <si>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</si>
  <si>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</si>
  <si>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</si>
  <si>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</si>
  <si>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</si>
  <si>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</si>
  <si>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</si>
  <si>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</si>
  <si>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</si>
  <si>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</si>
  <si>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</si>
  <si>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</si>
  <si>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</si>
  <si>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</si>
  <si>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</si>
  <si>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</si>
  <si>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</si>
  <si>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</si>
  <si>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</si>
  <si>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</si>
  <si>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</si>
  <si>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</si>
  <si>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</si>
  <si>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</si>
  <si>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</si>
  <si>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</si>
  <si>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</si>
  <si>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</si>
  <si>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</si>
  <si>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</si>
  <si>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</si>
  <si>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</si>
  <si>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</si>
  <si>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</si>
  <si>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</si>
  <si>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</si>
  <si>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</si>
  <si>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</si>
  <si>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</si>
  <si>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</si>
  <si>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</si>
  <si>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</si>
  <si>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</si>
  <si>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</si>
  <si>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</si>
  <si>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</si>
  <si>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</si>
  <si>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</si>
  <si>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</si>
  <si>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</si>
  <si>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</si>
  <si>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</si>
  <si>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</si>
  <si>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</si>
  <si>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</si>
  <si>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</si>
  <si>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</si>
  <si>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</si>
  <si>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</si>
  <si>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</si>
  <si>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</si>
  <si>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</si>
  <si>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</si>
  <si>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</si>
  <si>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</si>
  <si>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</si>
  <si>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</si>
  <si>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</si>
  <si>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</si>
  <si>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</si>
  <si>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</si>
  <si>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</si>
  <si>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</si>
  <si>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</si>
  <si>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</si>
  <si>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</si>
  <si>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</si>
  <si>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</si>
  <si>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</si>
  <si>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</si>
  <si>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</si>
  <si>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</si>
  <si>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</si>
  <si>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</si>
  <si>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</si>
  <si>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</si>
  <si>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</si>
  <si>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</si>
  <si>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</si>
  <si>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</si>
  <si>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</si>
  <si>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</si>
  <si>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</si>
  <si>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</si>
  <si>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</si>
  <si>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</si>
  <si>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</si>
  <si>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</si>
  <si>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</si>
  <si>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</si>
  <si>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</si>
  <si>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</si>
  <si>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</si>
  <si>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</si>
  <si>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</si>
  <si>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</si>
  <si>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</si>
  <si>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</si>
  <si>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</si>
  <si>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</si>
  <si>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</si>
  <si>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</si>
  <si>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</si>
  <si>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</si>
  <si>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</si>
  <si>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</si>
  <si>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</si>
  <si>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</si>
  <si>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</si>
  <si>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</si>
  <si>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</si>
  <si>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</si>
  <si>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</si>
  <si>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</si>
  <si>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</si>
  <si>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</si>
  <si>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</si>
  <si>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</si>
  <si>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</si>
  <si>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</si>
  <si>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</si>
  <si>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</si>
  <si>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</si>
  <si>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</si>
  <si>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</si>
  <si>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</si>
  <si>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</si>
  <si>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</si>
  <si>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</si>
  <si>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</si>
  <si>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</si>
  <si>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</si>
  <si>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</si>
  <si>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</si>
  <si>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</si>
  <si>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</si>
  <si>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</si>
  <si>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</si>
  <si>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</si>
  <si>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</si>
  <si>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</si>
  <si>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</si>
  <si>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</si>
  <si>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</si>
  <si>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</si>
  <si>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</si>
  <si>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</si>
  <si>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</si>
  <si>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</si>
  <si>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</si>
  <si>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</si>
  <si>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</si>
  <si>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</si>
  <si>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</si>
  <si>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</si>
  <si>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</si>
  <si>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</si>
  <si>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</si>
  <si>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</si>
  <si>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</si>
  <si>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</si>
  <si>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</si>
  <si>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</si>
  <si>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</si>
  <si>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</si>
  <si>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</si>
  <si>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</si>
  <si>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</si>
  <si>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</si>
  <si>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</si>
  <si>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</si>
  <si>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</si>
  <si>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</si>
  <si>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</si>
  <si>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</si>
  <si>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</si>
  <si>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</si>
  <si>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</si>
  <si>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</si>
  <si>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</si>
  <si>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</si>
  <si>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</si>
  <si>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</si>
  <si>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</si>
  <si>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</si>
  <si>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</si>
  <si>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</si>
  <si>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</si>
  <si>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</si>
  <si>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</si>
  <si>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</si>
  <si>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</si>
  <si>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</si>
  <si>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</si>
  <si>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</si>
  <si>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</si>
  <si>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</si>
  <si>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</si>
  <si>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</si>
  <si>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</si>
  <si>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</si>
  <si>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</si>
  <si>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</si>
  <si>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</si>
  <si>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</si>
  <si>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</si>
  <si>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</si>
  <si>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</si>
  <si>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</si>
  <si>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</si>
  <si>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</si>
  <si>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</si>
  <si>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</si>
  <si>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</si>
  <si>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</si>
  <si>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</si>
  <si>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</si>
  <si>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</si>
  <si>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</si>
  <si>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</si>
  <si>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</si>
  <si>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</si>
  <si>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</si>
  <si>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</si>
  <si>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</si>
  <si>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</si>
  <si>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</si>
  <si>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</si>
  <si>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</si>
  <si>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</si>
  <si>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</si>
  <si>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</si>
  <si>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</si>
  <si>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</si>
  <si>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</si>
  <si>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</si>
  <si>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</si>
  <si>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</si>
  <si>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</si>
  <si>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</si>
  <si>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</si>
  <si>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</si>
  <si>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</si>
  <si>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</si>
  <si>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</si>
  <si>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</si>
  <si>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</si>
  <si>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</si>
  <si>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</si>
  <si>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</si>
  <si>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</si>
  <si>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</si>
  <si>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</si>
  <si>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</si>
  <si>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</si>
  <si>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</si>
  <si>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</si>
  <si>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</si>
  <si>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</si>
  <si>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</si>
  <si>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</si>
  <si>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</si>
  <si>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</si>
  <si>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</si>
  <si>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</si>
  <si>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</si>
  <si>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</si>
  <si>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</si>
  <si>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</si>
  <si>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</si>
  <si>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</si>
  <si>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</si>
  <si>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</si>
  <si>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</si>
  <si>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</si>
  <si>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</si>
  <si>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</si>
  <si>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</si>
  <si>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</si>
  <si>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</si>
  <si>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</si>
  <si>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</si>
  <si>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</si>
  <si>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</si>
  <si>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</si>
  <si>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</si>
  <si>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</si>
  <si>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</si>
  <si>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</si>
  <si>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</si>
  <si>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</si>
  <si>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</si>
  <si>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</si>
  <si>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</si>
  <si>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</si>
  <si>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</si>
  <si>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</si>
  <si>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</si>
  <si>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</si>
  <si>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</si>
  <si>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</si>
  <si>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</si>
  <si>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</si>
  <si>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</si>
  <si>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</si>
  <si>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</si>
  <si>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</si>
  <si>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</si>
  <si>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</si>
  <si>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</si>
  <si>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</si>
  <si>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</si>
  <si>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</si>
  <si>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</si>
  <si>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</si>
  <si>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</si>
  <si>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</si>
  <si>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</si>
  <si>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</si>
  <si>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</si>
  <si>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</si>
  <si>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</si>
  <si>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</si>
  <si>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</si>
  <si>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</si>
  <si>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</si>
  <si>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</si>
  <si>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</si>
  <si>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</si>
  <si>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</si>
  <si>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</si>
  <si>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</si>
  <si>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</si>
  <si>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</si>
  <si>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</si>
  <si>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</si>
  <si>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</si>
  <si>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</si>
  <si>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</si>
  <si>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</si>
  <si>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</si>
  <si>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</si>
  <si>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</si>
  <si>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</si>
  <si>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</si>
  <si>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</si>
  <si>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</si>
  <si>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</si>
  <si>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</si>
  <si>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</si>
  <si>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</si>
  <si>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</si>
  <si>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</si>
  <si>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</si>
  <si>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</si>
  <si>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</si>
  <si>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</si>
  <si>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</si>
  <si>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</si>
  <si>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</si>
  <si>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</si>
  <si>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</si>
  <si>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</si>
  <si>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</si>
  <si>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</si>
  <si>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</si>
  <si>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</si>
  <si>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</si>
  <si>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</si>
  <si>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</si>
  <si>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</si>
  <si>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</si>
  <si>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</si>
  <si>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</si>
  <si>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</si>
  <si>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</si>
  <si>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</si>
  <si>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</si>
  <si>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</si>
  <si>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</si>
  <si>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</si>
  <si>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</si>
  <si>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</si>
  <si>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</si>
  <si>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</si>
  <si>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</si>
  <si>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</si>
  <si>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</si>
  <si>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</si>
  <si>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</si>
  <si>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</si>
  <si>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</si>
  <si>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</si>
  <si>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</si>
  <si>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</si>
  <si>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</si>
  <si>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</si>
  <si>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</si>
  <si>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</si>
  <si>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</si>
  <si>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</si>
  <si>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</si>
  <si>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</si>
  <si>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</si>
  <si>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</si>
  <si>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</si>
  <si>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</si>
  <si>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</si>
  <si>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</si>
  <si>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</si>
  <si>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</si>
  <si>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</si>
  <si>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</si>
  <si>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</si>
  <si>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</si>
  <si>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</si>
  <si>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</si>
  <si>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</si>
  <si>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</si>
  <si>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</si>
  <si>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</si>
  <si>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</si>
  <si>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</si>
  <si>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</si>
  <si>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</si>
  <si>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</si>
  <si>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</si>
  <si>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</si>
  <si>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</si>
  <si>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</si>
  <si>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</si>
  <si>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</si>
  <si>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</si>
  <si>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</si>
  <si>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</si>
  <si>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</si>
  <si>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</si>
  <si>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</si>
  <si>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</si>
  <si>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</si>
  <si>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</si>
  <si>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</si>
  <si>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</si>
  <si>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</si>
  <si>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</si>
  <si>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</si>
  <si>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</si>
  <si>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</si>
  <si>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</si>
  <si>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</si>
  <si>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</si>
  <si>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</si>
  <si>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</si>
  <si>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</si>
  <si>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</si>
  <si>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</si>
  <si>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</si>
  <si>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</si>
  <si>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</si>
  <si>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</si>
  <si>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</si>
  <si>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</si>
  <si>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</si>
  <si>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</si>
  <si>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</si>
  <si>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</si>
  <si>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</si>
  <si>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</si>
  <si>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</si>
  <si>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</si>
  <si>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</si>
  <si>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</si>
  <si>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</si>
  <si>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</si>
  <si>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</si>
  <si>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</si>
  <si>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</si>
  <si>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</si>
  <si>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</si>
  <si>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</si>
  <si>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</si>
  <si>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</si>
  <si>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</si>
  <si>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</si>
  <si>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</si>
  <si>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</si>
  <si>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</si>
  <si>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</si>
  <si>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</si>
  <si>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</si>
  <si>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</si>
  <si>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</si>
  <si>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</si>
  <si>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</si>
  <si>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</si>
  <si>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</si>
  <si>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</si>
  <si>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</si>
  <si>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</si>
  <si>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</si>
  <si>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</si>
  <si>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</si>
  <si>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</si>
  <si>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</si>
  <si>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</si>
  <si>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</si>
  <si>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</si>
  <si>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</si>
  <si>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</si>
  <si>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</si>
  <si>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</si>
  <si>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</si>
  <si>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</si>
  <si>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</si>
  <si>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</si>
  <si>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</si>
  <si>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</si>
  <si>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</si>
  <si>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</si>
  <si>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</si>
  <si>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</si>
  <si>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</si>
  <si>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</si>
  <si>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</si>
  <si>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</si>
  <si>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</si>
  <si>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</si>
  <si>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</si>
  <si>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</si>
  <si>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</si>
  <si>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</si>
  <si>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</si>
  <si>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</si>
  <si>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</si>
  <si>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</si>
  <si>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</si>
  <si>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</si>
  <si>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</si>
  <si>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</si>
  <si>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</si>
  <si>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</si>
  <si>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</si>
  <si>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</si>
  <si>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</si>
  <si>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</si>
  <si>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</si>
  <si>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</si>
  <si>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</si>
  <si>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</si>
  <si>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</si>
  <si>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</si>
  <si>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</si>
  <si>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</si>
  <si>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</si>
  <si>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</si>
  <si>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</si>
  <si>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</si>
  <si>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</si>
  <si>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</si>
  <si>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</si>
  <si>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</si>
  <si>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</si>
  <si>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</si>
  <si>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</si>
  <si>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</si>
  <si>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</si>
  <si>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</si>
  <si>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</si>
  <si>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</si>
  <si>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</si>
  <si>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</si>
  <si>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</si>
  <si>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</si>
  <si>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</si>
  <si>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</si>
  <si>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</si>
  <si>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</si>
  <si>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</si>
  <si>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</si>
  <si>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</si>
  <si>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</si>
  <si>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</si>
  <si>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</si>
  <si>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</si>
  <si>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</si>
  <si>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</si>
  <si>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</si>
  <si>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</si>
  <si>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</si>
  <si>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</si>
  <si>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</si>
  <si>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</si>
  <si>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</si>
  <si>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</si>
  <si>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</si>
  <si>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</si>
  <si>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</si>
  <si>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</si>
  <si>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</si>
  <si>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</si>
  <si>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</si>
  <si>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</si>
  <si>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</si>
  <si>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</si>
  <si>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</si>
  <si>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</si>
  <si>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</si>
  <si>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</si>
  <si>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</si>
  <si>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</si>
  <si>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</si>
  <si>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</si>
  <si>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</si>
  <si>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</si>
  <si>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</si>
  <si>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</si>
  <si>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</si>
  <si>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</si>
  <si>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</si>
  <si>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</si>
  <si>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</si>
  <si>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</si>
  <si>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</si>
  <si>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</si>
  <si>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</si>
  <si>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</si>
  <si>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</si>
  <si>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</si>
  <si>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</si>
  <si>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</si>
  <si>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</si>
  <si>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</si>
  <si>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</si>
  <si>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</si>
  <si>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</si>
  <si>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</si>
  <si>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</si>
  <si>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</si>
  <si>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</si>
  <si>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</si>
  <si>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</si>
  <si>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</si>
  <si>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</si>
  <si>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</si>
  <si>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</si>
  <si>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</si>
  <si>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</si>
  <si>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</si>
  <si>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</si>
  <si>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</si>
  <si>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</si>
  <si>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</si>
  <si>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</si>
  <si>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</si>
  <si>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</si>
  <si>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</si>
  <si>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</si>
  <si>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</si>
  <si>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</si>
  <si>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</si>
  <si>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</si>
  <si>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</si>
  <si>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</si>
  <si>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</si>
  <si>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</si>
  <si>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</si>
  <si>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</si>
  <si>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</si>
  <si>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</si>
  <si>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</si>
  <si>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</si>
  <si>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</si>
  <si>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</si>
  <si>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</si>
  <si>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</si>
  <si>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</si>
  <si>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</si>
  <si>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</si>
  <si>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</si>
  <si>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</si>
  <si>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</si>
  <si>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</si>
  <si>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</si>
  <si>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</si>
  <si>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</si>
  <si>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</si>
  <si>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</si>
  <si>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</si>
  <si>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</si>
  <si>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</si>
  <si>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</si>
  <si>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</si>
  <si>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</si>
  <si>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</si>
  <si>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</si>
  <si>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</si>
  <si>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</si>
  <si>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</si>
  <si>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</si>
  <si>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</si>
  <si>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</si>
  <si>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</si>
  <si>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</si>
  <si>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</si>
  <si>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</si>
  <si>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</si>
  <si>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</si>
  <si>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</si>
  <si>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</si>
  <si>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</si>
  <si>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</si>
  <si>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</si>
  <si>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</si>
  <si>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</si>
  <si>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</si>
  <si>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</si>
  <si>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</si>
  <si>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</si>
  <si>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</si>
  <si>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</si>
  <si>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</si>
  <si>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</si>
  <si>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</si>
  <si>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</si>
  <si>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</si>
  <si>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</si>
  <si>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</si>
  <si>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</si>
  <si>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</si>
  <si>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</si>
  <si>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</si>
  <si>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</si>
  <si>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</si>
  <si>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</si>
  <si>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</si>
  <si>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</si>
  <si>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</si>
  <si>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</si>
  <si>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</si>
  <si>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</si>
  <si>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</si>
  <si>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</si>
  <si>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</si>
  <si>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</si>
  <si>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</si>
  <si>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</si>
  <si>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</si>
  <si>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</si>
  <si>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</si>
  <si>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</si>
  <si>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</si>
  <si>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</si>
  <si>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</si>
  <si>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</si>
  <si>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</si>
  <si>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</si>
  <si>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</si>
  <si>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</si>
  <si>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</si>
  <si>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</si>
  <si>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</si>
  <si>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</si>
  <si>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</si>
  <si>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</si>
  <si>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</si>
  <si>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</si>
  <si>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</si>
  <si>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</si>
  <si>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</si>
  <si>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</si>
  <si>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</si>
  <si>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</si>
  <si>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</si>
  <si>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</si>
  <si>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</si>
  <si>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</si>
  <si>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</si>
  <si>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</si>
  <si>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</si>
  <si>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</si>
  <si>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</si>
  <si>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</si>
  <si>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</si>
  <si>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</si>
  <si>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</si>
  <si>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</si>
  <si>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</si>
  <si>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</si>
  <si>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</si>
  <si>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</si>
  <si>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</si>
  <si>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</si>
  <si>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</si>
  <si>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</si>
  <si>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</si>
  <si>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</si>
  <si>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</si>
  <si>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</si>
  <si>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</si>
  <si>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</si>
  <si>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</si>
  <si>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</si>
  <si>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</si>
  <si>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</si>
  <si>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</si>
  <si>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</si>
  <si>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</si>
  <si>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</si>
  <si>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</si>
  <si>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</si>
  <si>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</si>
  <si>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</si>
  <si>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</si>
  <si>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</si>
  <si>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</si>
  <si>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</si>
  <si>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</si>
  <si>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</si>
  <si>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</si>
  <si>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</si>
  <si>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</si>
  <si>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</si>
  <si>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</si>
  <si>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</si>
  <si>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</si>
  <si>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</si>
  <si>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</si>
  <si>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</si>
  <si>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</si>
  <si>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</si>
  <si>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</si>
  <si>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</si>
  <si>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</si>
  <si>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</si>
  <si>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</si>
  <si>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</si>
  <si>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</si>
  <si>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</si>
  <si>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</si>
  <si>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</si>
  <si>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</si>
  <si>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</si>
  <si>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</si>
  <si>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</si>
  <si>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</si>
  <si>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</si>
  <si>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</si>
  <si>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</si>
  <si>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</si>
  <si>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</si>
  <si>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</si>
  <si>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</si>
  <si>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</si>
  <si>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</si>
  <si>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</si>
  <si>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</si>
  <si>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</si>
  <si>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</si>
  <si>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</si>
  <si>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</si>
  <si>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</si>
  <si>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</si>
  <si>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</si>
  <si>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</si>
  <si>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</si>
  <si>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</si>
  <si>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</si>
  <si>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</si>
  <si>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</si>
  <si>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</si>
  <si>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</si>
  <si>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</si>
  <si>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</si>
  <si>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</si>
  <si>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</si>
  <si>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</si>
  <si>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</si>
  <si>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</si>
  <si>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</si>
  <si>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</si>
  <si>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</si>
  <si>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</si>
  <si>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</si>
  <si>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</si>
  <si>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</si>
  <si>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</si>
  <si>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</si>
  <si>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</si>
  <si>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</si>
  <si>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</si>
  <si>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</si>
  <si>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</si>
  <si>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</si>
  <si>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</si>
  <si>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</si>
  <si>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</si>
  <si>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</si>
  <si>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</si>
  <si>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</si>
  <si>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</si>
  <si>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</si>
  <si>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</si>
  <si>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</si>
  <si>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</si>
  <si>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</si>
  <si>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</si>
  <si>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</si>
  <si>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</si>
  <si>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</si>
  <si>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</si>
  <si>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</si>
  <si>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</si>
  <si>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</si>
  <si>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</si>
  <si>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</si>
  <si>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</si>
  <si>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</si>
  <si>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</si>
  <si>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</si>
  <si>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</si>
  <si>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</si>
  <si>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</si>
  <si>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</si>
  <si>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</si>
  <si>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</si>
  <si>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</si>
  <si>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</si>
  <si>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</si>
  <si>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</si>
  <si>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</si>
  <si>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</si>
  <si>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</si>
  <si>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</si>
  <si>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</si>
  <si>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</si>
  <si>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</si>
  <si>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</si>
  <si>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</si>
  <si>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</si>
  <si>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</si>
  <si>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</si>
  <si>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</si>
  <si>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</si>
  <si>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</si>
  <si>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</si>
  <si>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</si>
  <si>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</si>
  <si>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</si>
  <si>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</si>
  <si>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</si>
  <si>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</si>
  <si>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</si>
  <si>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</si>
  <si>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</si>
  <si>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</si>
  <si>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</si>
  <si>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</si>
  <si>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</si>
  <si>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</si>
  <si>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</si>
  <si>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</si>
  <si>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</si>
  <si>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</si>
  <si>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</si>
  <si>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</si>
  <si>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</si>
  <si>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</si>
  <si>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</si>
  <si>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</si>
  <si>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</si>
  <si>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</si>
  <si>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</si>
  <si>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</si>
  <si>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</si>
  <si>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</si>
  <si>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</si>
  <si>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</si>
  <si>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</si>
  <si>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</si>
  <si>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</si>
  <si>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</si>
  <si>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</si>
  <si>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</si>
  <si>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</si>
  <si>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</si>
  <si>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</si>
  <si>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</si>
  <si>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</si>
  <si>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</si>
  <si>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</si>
  <si>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</si>
  <si>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</si>
  <si>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</si>
  <si>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</si>
  <si>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</si>
  <si>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</si>
  <si>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</si>
  <si>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</si>
  <si>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</si>
  <si>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</si>
  <si>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</si>
  <si>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</si>
  <si>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</si>
  <si>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</si>
  <si>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</si>
  <si>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</si>
  <si>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</si>
  <si>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</si>
  <si>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</si>
  <si>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</si>
  <si>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</si>
  <si>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</si>
  <si>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</si>
  <si>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</si>
  <si>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</si>
  <si>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</si>
  <si>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</si>
  <si>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</si>
  <si>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</si>
  <si>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</si>
  <si>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</si>
  <si>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</si>
  <si>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</si>
  <si>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</si>
  <si>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</si>
  <si>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</si>
  <si>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</si>
  <si>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</si>
  <si>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</si>
  <si>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</si>
  <si>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</si>
  <si>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</si>
  <si>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</si>
  <si>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</si>
  <si>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</si>
  <si>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</si>
  <si>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</si>
  <si>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</si>
  <si>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</si>
  <si>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</si>
  <si>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</si>
  <si>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</si>
  <si>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</si>
  <si>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</si>
  <si>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</si>
  <si>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</si>
  <si>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</si>
  <si>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</si>
  <si>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</si>
  <si>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</si>
  <si>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</si>
  <si>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</si>
  <si>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</si>
  <si>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</si>
  <si>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</si>
  <si>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</si>
  <si>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</si>
  <si>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</si>
  <si>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</si>
  <si>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</si>
  <si>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</si>
  <si>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</si>
  <si>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</si>
  <si>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</si>
  <si>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</si>
  <si>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</si>
  <si>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</si>
  <si>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</si>
  <si>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</si>
  <si>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</si>
  <si>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</si>
  <si>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</si>
  <si>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</si>
  <si>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</si>
  <si>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</si>
  <si>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</si>
  <si>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</si>
  <si>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</si>
  <si>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</si>
  <si>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</si>
  <si>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</si>
  <si>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</si>
  <si>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</si>
  <si>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</si>
  <si>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</si>
  <si>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</si>
  <si>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</si>
  <si>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</si>
  <si>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</si>
  <si>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</si>
  <si>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</si>
  <si>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</si>
  <si>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</si>
  <si>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</si>
  <si>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</si>
  <si>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</si>
  <si>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</si>
  <si>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</si>
  <si>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</si>
  <si>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</si>
  <si>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</si>
  <si>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</si>
  <si>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</si>
  <si>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</si>
  <si>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</si>
  <si>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</si>
  <si>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</si>
  <si>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</si>
  <si>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</si>
  <si>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</si>
  <si>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</si>
  <si>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</si>
  <si>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</si>
  <si>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</si>
  <si>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</si>
  <si>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</si>
  <si>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</si>
  <si>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</si>
  <si>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</si>
  <si>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</si>
  <si>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</si>
  <si>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</si>
  <si>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</si>
  <si>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</si>
  <si>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</si>
  <si>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</si>
  <si>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</si>
  <si>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</si>
  <si>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</si>
  <si>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</si>
  <si>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</si>
  <si>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</si>
  <si>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</si>
  <si>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</si>
  <si>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</si>
  <si>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</si>
  <si>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</si>
  <si>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</si>
  <si>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</si>
  <si>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</si>
  <si>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</si>
  <si>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</si>
  <si>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</si>
  <si>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</si>
  <si>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</si>
  <si>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</si>
  <si>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</si>
  <si>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</si>
  <si>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</si>
  <si>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</si>
  <si>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</si>
  <si>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</si>
  <si>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</si>
  <si>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</si>
  <si>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</si>
  <si>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</si>
  <si>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</si>
  <si>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</si>
  <si>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</si>
  <si>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</si>
  <si>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</si>
  <si>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</si>
  <si>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</si>
  <si>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</si>
  <si>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</si>
  <si>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</si>
  <si>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</si>
  <si>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</si>
  <si>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</si>
  <si>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</si>
  <si>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</si>
  <si>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</si>
  <si>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</si>
  <si>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</si>
  <si>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</si>
  <si>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</si>
  <si>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</si>
  <si>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</si>
  <si>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</si>
  <si>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</si>
  <si>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</si>
  <si>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</si>
  <si>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</si>
  <si>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</si>
  <si>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</si>
  <si>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</si>
  <si>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</si>
  <si>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</si>
  <si>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</si>
  <si>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</si>
  <si>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</si>
  <si>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</si>
  <si>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</si>
  <si>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</si>
  <si>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</si>
  <si>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</si>
  <si>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</si>
  <si>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</si>
  <si>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</si>
  <si>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</si>
  <si>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</si>
  <si>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</si>
  <si>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</si>
  <si>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</si>
  <si>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</si>
  <si>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</si>
  <si>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</si>
  <si>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</si>
  <si>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</si>
  <si>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</si>
  <si>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</si>
  <si>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</si>
  <si>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</si>
  <si>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</si>
  <si>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</si>
  <si>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</si>
  <si>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</si>
  <si>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</si>
  <si>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</si>
  <si>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</si>
  <si>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</si>
  <si>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</si>
  <si>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</si>
  <si>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</si>
  <si>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</si>
  <si>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PCM-20251029-00000067</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</si>
  <si>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</si>
  <si>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</si>
  <si>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</si>
  <si>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</si>
  <si>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</si>
  <si>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</si>
  <si>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</si>
  <si>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</si>
  <si>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</si>
  <si>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</si>
  <si>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</si>
  <si>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</si>
  <si>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</si>
  <si>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</si>
  <si>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</si>
  <si>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</si>
  <si>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</si>
  <si>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</si>
  <si>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</si>
  <si>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</si>
  <si>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</si>
  <si>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</si>
  <si>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</si>
  <si>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</si>
  <si>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</si>
  <si>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</si>
  <si>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</si>
  <si>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</si>
  <si>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</si>
  <si>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</si>
  <si>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</si>
  <si>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</si>
  <si>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</si>
  <si>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</si>
  <si>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</si>
  <si>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</si>
  <si>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</si>
  <si>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</si>
  <si>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</si>
  <si>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</si>
  <si>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</si>
  <si>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</si>
  <si>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</si>
  <si>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</si>
  <si>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</si>
  <si>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</si>
  <si>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</si>
  <si>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</si>
  <si>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</si>
  <si>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</si>
  <si>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</si>
  <si>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</si>
  <si>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</si>
  <si>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</si>
  <si>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</si>
  <si>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</si>
  <si>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</si>
  <si>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</si>
  <si>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</si>
  <si>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</si>
  <si>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</si>
  <si>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</si>
  <si>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</si>
  <si>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</si>
  <si>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</si>
  <si>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</si>
  <si>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</si>
  <si>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</si>
  <si>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</si>
  <si>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</si>
  <si>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</si>
  <si>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</si>
  <si>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</si>
  <si>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</si>
  <si>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</si>
  <si>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</si>
  <si>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</si>
  <si>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</si>
  <si>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</si>
  <si>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</si>
  <si>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</si>
  <si>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</si>
  <si>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</si>
  <si>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</si>
  <si>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</si>
  <si>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</si>
  <si>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</si>
  <si>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</si>
  <si>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</si>
  <si>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</si>
  <si>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</si>
  <si>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</si>
  <si>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</si>
  <si>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</si>
  <si>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</si>
  <si>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</si>
  <si>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</si>
  <si>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</si>
  <si>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</si>
  <si>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</si>
  <si>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</si>
  <si>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PCM-20251029-00000007</t>
  </si>
  <si>
    <t xml:space="preserve">Site have access issue at night time located at USF area </t>
  </si>
  <si>
    <t>PCM-20251028-00001951</t>
  </si>
  <si>
    <t xml:space="preserve">under night access due to Site located in deep valleys &amp; dangerous area
, team will check by morninig </t>
  </si>
  <si>
    <t>PCM-20251029-00000021</t>
  </si>
  <si>
    <t>ETA 20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</si>
</sst>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0" fontId="35" fillId="0" borderId="0" xfId="0" applyFont="1"/>
    <xf numFmtId="22" fontId="7" fillId="7" borderId="5"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7" totalsRowShown="0" headerRowDxfId="174" dataDxfId="173" headerRowBorderDxfId="171" tableBorderDxfId="172" totalsRowBorderDxfId="170">
  <autoFilter ref="A1:L3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5" totalsRowShown="0" headerRowDxfId="64" dataDxfId="63" headerRowBorderDxfId="61" tableBorderDxfId="62">
  <autoFilter ref="A1:L110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7" totalsRowShown="0" headerRowDxfId="31" dataDxfId="30" headerRowBorderDxfId="28" tableBorderDxfId="29">
  <autoFilter ref="A1:L43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9" totalsRowShown="0" headerRowDxfId="15" dataDxfId="14" headerRowBorderDxfId="12" tableBorderDxfId="13">
  <autoFilter ref="A1:L8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7"/>
  <sheetViews>
    <sheetView workbookViewId="0">
      <selection activeCell="A5" sqref="A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6" style="50" customWidth="1"/>
    <col min="11" max="11" width="58.19921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296.11062476851657</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0.43130763888621004</v>
      </c>
      <c r="H3" s="136">
        <v>45958.608993055554</v>
      </c>
      <c r="I3" s="134" t="str">
        <f>IFERROR(VLOOKUP(D3,DB!A:F,6,0),"")</f>
        <v>SCECO</v>
      </c>
      <c r="J3" s="134" t="str">
        <f>IFERROR(VLOOKUP(D3,DB!A:G,7,0),"")</f>
        <v>Good</v>
      </c>
      <c r="K3" s="169" t="s">
        <v>39001</v>
      </c>
      <c r="L3" s="139" t="str">
        <f>IFERROR(VLOOKUP(D3,DB!A:I,9,0),"")</f>
        <v>Latis</v>
      </c>
    </row>
    <row r="4" spans="1:15" ht="15" customHeight="1">
      <c r="A4" s="133" t="s">
        <v>39002</v>
      </c>
      <c r="B4" s="134" t="str">
        <f>IFERROR(VLOOKUP(D4,DB!A:K,11,0),"")</f>
        <v>R1</v>
      </c>
      <c r="C4" s="134">
        <v>1</v>
      </c>
      <c r="D4" s="170" t="s">
        <v>18784</v>
      </c>
      <c r="E4" s="135" t="s">
        <v>38998</v>
      </c>
      <c r="F4" s="136">
        <v>45958.62903935185</v>
      </c>
      <c r="G4" s="137">
        <f ca="1">IFERROR(NOW()-F4,"")</f>
        <v>0.4300113425924792</v>
      </c>
      <c r="H4" s="136">
        <v>45958.621400462966</v>
      </c>
      <c r="I4" s="134" t="str">
        <f>IFERROR(VLOOKUP(D4,DB!A:F,6,0),"")</f>
        <v>SCECO</v>
      </c>
      <c r="J4" s="134" t="str">
        <f>IFERROR(VLOOKUP(D4,DB!A:G,7,0),"")</f>
        <v>Dead</v>
      </c>
      <c r="K4" s="169" t="s">
        <v>39003</v>
      </c>
      <c r="L4" s="139" t="str">
        <f>IFERROR(VLOOKUP(D4,DB!A:I,9,0),"")</f>
        <v>Latis</v>
      </c>
    </row>
    <row r="5" spans="1:15" ht="15" customHeight="1">
      <c r="A5" s="180" t="s">
        <v>39004</v>
      </c>
      <c r="B5" s="134" t="str">
        <f>IFERROR(VLOOKUP(D5,DB!A:K,11,0),"")</f>
        <v>R1</v>
      </c>
      <c r="C5" s="134">
        <v>3</v>
      </c>
      <c r="D5" s="134" t="s">
        <v>16979</v>
      </c>
      <c r="E5" s="135" t="s">
        <v>38998</v>
      </c>
      <c r="F5" s="136">
        <v>45959.041087962964</v>
      </c>
      <c r="G5" s="137">
        <f ca="1">IFERROR(NOW()-F5,"")</f>
        <v>1.7962731479201466E-2</v>
      </c>
      <c r="H5" s="136">
        <v>45959.032233796293</v>
      </c>
      <c r="I5" s="134" t="str">
        <f>IFERROR(VLOOKUP(D5,DB!A:F,6,0),"")</f>
        <v>SCECO</v>
      </c>
      <c r="J5" s="134" t="str">
        <f>IFERROR(VLOOKUP(D5,DB!A:G,7,0),"")</f>
        <v>No BB Design+No BB Shifted</v>
      </c>
      <c r="K5" s="138" t="s">
        <v>39005</v>
      </c>
      <c r="L5" s="139" t="str">
        <f>IFERROR(VLOOKUP(D5,DB!A:I,9,0),"")</f>
        <v>Latis</v>
      </c>
    </row>
    <row r="6" spans="1:15" ht="15" customHeight="1">
      <c r="A6" s="133"/>
      <c r="B6" s="134" t="str">
        <f>IFERROR(VLOOKUP(D6,DB!A:K,11,0),"")</f>
        <v/>
      </c>
      <c r="C6" s="134"/>
      <c r="D6" s="134"/>
      <c r="E6" s="135"/>
      <c r="F6" s="136"/>
      <c r="G6" s="137">
        <f ca="1">IFERROR(NOW()-F6,"")</f>
        <v>45959.059050694443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45959.059050694443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45959.059050694443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45959.059050694443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45959.059050694443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45959.059050694443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45959.059050694443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45959.059050694443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45959.059050694443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45959.059050694443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45959.059050694443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45959.059050694443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45959.059050694443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45959.059050694443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45959.059050694443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45959.059050694443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45959.059050694443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45959.059050694443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45959.059050694443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45959.059050694443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45959.059050694443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45959.059050694443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45959.059050694443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45959.059050694443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45959.059050694443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45959.059050694443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45959.059050694443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45959.059050694443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45959.059050694443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45959.059050694443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45959.059050694443</v>
      </c>
      <c r="H36" s="136"/>
      <c r="I36" s="134" t="str">
        <f>IFERROR(VLOOKUP(D36,DB!A:F,6,0),"")</f>
        <v/>
      </c>
      <c r="J36" s="134" t="str">
        <f>IFERROR(VLOOKUP(D36,DB!A:G,7,0),"")</f>
        <v/>
      </c>
      <c r="K36" s="138"/>
      <c r="L36" s="139" t="str">
        <f>IFERROR(VLOOKUP(D36,DB!A:I,9,0),"")</f>
        <v/>
      </c>
    </row>
    <row r="37" spans="1:12" ht="15" customHeight="1">
      <c r="A37" s="145"/>
      <c r="B37" s="146" t="str">
        <f>IFERROR(VLOOKUP(D37,DB!A:K,11,0),"")</f>
        <v/>
      </c>
      <c r="C37" s="146"/>
      <c r="D37" s="146"/>
      <c r="E37" s="147"/>
      <c r="F37" s="148"/>
      <c r="G37" s="149">
        <f ca="1">IFERROR(NOW()-F37,"")</f>
        <v>45959.059050694443</v>
      </c>
      <c r="H37" s="148"/>
      <c r="I37" s="146" t="str">
        <f>IFERROR(VLOOKUP(D37,DB!A:F,6,0),"")</f>
        <v/>
      </c>
      <c r="J37" s="146" t="str">
        <f>IFERROR(VLOOKUP(D37,DB!A:G,7,0),"")</f>
        <v/>
      </c>
      <c r="K37" s="150"/>
      <c r="L37" s="151" t="str">
        <f>IFERROR(VLOOKUP(D37,DB!A:I,9,0),"")</f>
        <v/>
      </c>
    </row>
  </sheetData>
  <customSheetViews>
    <customSheetView guid="{F6042A99-DD27-4453-835D-0834D95730CC}" filter="1" showAutoFilter="1">
      <pageMargins left="0" right="0" top="0" bottom="0" header="0" footer="0"/>
      <autoFilter ref="B1:M1" xr:uid="{7F2ECFE5-8361-462B-9D86-69DAEFC7B957}"/>
    </customSheetView>
  </customSheetViews>
  <dataValidations count="2">
    <dataValidation allowBlank="1" showInputMessage="1" showErrorMessage="1" sqref="E1" xr:uid="{5DBA255D-CDD9-49FB-AD3C-AF70AB4EE696}"/>
    <dataValidation type="list" allowBlank="1" showInputMessage="1" showErrorMessage="1" sqref="E2:E3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tabSelected="1"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39006</v>
      </c>
      <c r="N1" s="90" t="s">
        <v>39007</v>
      </c>
      <c r="O1" s="90" t="s">
        <v>39008</v>
      </c>
      <c r="P1" s="90" t="s">
        <v>39009</v>
      </c>
      <c r="Q1" s="90" t="s">
        <v>39010</v>
      </c>
      <c r="R1" s="90" t="s">
        <v>39011</v>
      </c>
      <c r="S1" s="90" t="s">
        <v>39012</v>
      </c>
      <c r="T1" s="90" t="s">
        <v>39013</v>
      </c>
      <c r="U1" s="90" t="s">
        <v>39014</v>
      </c>
      <c r="V1" s="90" t="s">
        <v>39015</v>
      </c>
      <c r="W1" s="90" t="s">
        <v>39016</v>
      </c>
      <c r="X1" s="90" t="s">
        <v>39017</v>
      </c>
      <c r="Y1" s="90" t="s">
        <v>39018</v>
      </c>
      <c r="Z1" s="90" t="s">
        <v>39019</v>
      </c>
      <c r="AA1" s="90" t="s">
        <v>39020</v>
      </c>
      <c r="AB1" s="90" t="s">
        <v>39021</v>
      </c>
      <c r="AC1" s="90" t="s">
        <v>39022</v>
      </c>
      <c r="AD1" s="90" t="s">
        <v>39023</v>
      </c>
      <c r="AE1" s="90" t="s">
        <v>39024</v>
      </c>
      <c r="AF1" s="90" t="s">
        <v>39025</v>
      </c>
      <c r="AG1" s="90" t="s">
        <v>39026</v>
      </c>
      <c r="AH1" s="90" t="s">
        <v>39027</v>
      </c>
      <c r="AI1" s="90" t="s">
        <v>39028</v>
      </c>
      <c r="AJ1" s="90" t="s">
        <v>39029</v>
      </c>
      <c r="AK1" s="90" t="s">
        <v>39030</v>
      </c>
      <c r="AL1" s="90" t="s">
        <v>39031</v>
      </c>
      <c r="AM1" s="90" t="s">
        <v>39032</v>
      </c>
      <c r="AN1" s="90" t="s">
        <v>39033</v>
      </c>
      <c r="AO1" s="90" t="s">
        <v>39034</v>
      </c>
      <c r="AP1" s="90" t="s">
        <v>39035</v>
      </c>
      <c r="AQ1" s="90" t="s">
        <v>39036</v>
      </c>
      <c r="AR1" s="90" t="s">
        <v>39037</v>
      </c>
      <c r="AS1" s="90" t="s">
        <v>39038</v>
      </c>
      <c r="AT1" s="90" t="s">
        <v>39039</v>
      </c>
      <c r="AU1" s="90" t="s">
        <v>39040</v>
      </c>
      <c r="AV1" s="90" t="s">
        <v>39041</v>
      </c>
      <c r="AW1" s="90" t="s">
        <v>39042</v>
      </c>
      <c r="AX1" s="90" t="s">
        <v>39043</v>
      </c>
      <c r="AY1" s="90" t="s">
        <v>39044</v>
      </c>
      <c r="AZ1" s="90" t="s">
        <v>39045</v>
      </c>
      <c r="BA1" s="90" t="s">
        <v>39046</v>
      </c>
      <c r="BB1" s="90" t="s">
        <v>39047</v>
      </c>
      <c r="BC1" s="90" t="s">
        <v>39048</v>
      </c>
      <c r="BD1" s="90" t="s">
        <v>39049</v>
      </c>
      <c r="BE1" s="90" t="s">
        <v>39050</v>
      </c>
      <c r="BF1" s="90" t="s">
        <v>39051</v>
      </c>
      <c r="BG1" s="90" t="s">
        <v>39052</v>
      </c>
      <c r="BH1" s="90" t="s">
        <v>39053</v>
      </c>
      <c r="BI1" s="90" t="s">
        <v>39054</v>
      </c>
      <c r="BJ1" s="90" t="s">
        <v>39055</v>
      </c>
      <c r="BK1" s="90" t="s">
        <v>39056</v>
      </c>
      <c r="BL1" s="90" t="s">
        <v>39057</v>
      </c>
      <c r="BM1" s="90" t="s">
        <v>39058</v>
      </c>
      <c r="BN1" s="90" t="s">
        <v>39059</v>
      </c>
      <c r="BO1" s="90" t="s">
        <v>39060</v>
      </c>
      <c r="BP1" s="90" t="s">
        <v>39061</v>
      </c>
      <c r="BQ1" s="90" t="s">
        <v>39062</v>
      </c>
      <c r="BR1" s="90" t="s">
        <v>39063</v>
      </c>
      <c r="BS1" s="90" t="s">
        <v>39064</v>
      </c>
      <c r="BT1" s="90" t="s">
        <v>39065</v>
      </c>
      <c r="BU1" s="90" t="s">
        <v>39066</v>
      </c>
      <c r="BV1" s="90" t="s">
        <v>39067</v>
      </c>
      <c r="BW1" s="90" t="s">
        <v>39068</v>
      </c>
      <c r="BX1" s="90" t="s">
        <v>39069</v>
      </c>
      <c r="BY1" s="90" t="s">
        <v>39070</v>
      </c>
      <c r="BZ1" s="90" t="s">
        <v>39071</v>
      </c>
      <c r="CA1" s="90" t="s">
        <v>39072</v>
      </c>
      <c r="CB1" s="90" t="s">
        <v>39073</v>
      </c>
      <c r="CC1" s="90" t="s">
        <v>39074</v>
      </c>
      <c r="CD1" s="90" t="s">
        <v>39075</v>
      </c>
      <c r="CE1" s="90" t="s">
        <v>39076</v>
      </c>
      <c r="CF1" s="90" t="s">
        <v>39077</v>
      </c>
      <c r="CG1" s="90" t="s">
        <v>39078</v>
      </c>
      <c r="CH1" s="90" t="s">
        <v>39079</v>
      </c>
      <c r="CI1" s="90" t="s">
        <v>39080</v>
      </c>
      <c r="CJ1" s="90" t="s">
        <v>39081</v>
      </c>
    </row>
    <row r="2" spans="1:88" s="70" customFormat="1" ht="31.5" customHeight="1">
      <c r="A2" s="63" t="s">
        <v>39082</v>
      </c>
      <c r="B2" s="63" t="s">
        <v>27</v>
      </c>
      <c r="C2" s="63">
        <v>1</v>
      </c>
      <c r="D2" s="63" t="s">
        <v>19312</v>
      </c>
      <c r="E2" s="87" t="s">
        <v>39083</v>
      </c>
      <c r="F2" s="76">
        <v>45322.056979166664</v>
      </c>
      <c r="G2" s="77" t="s">
        <v>39084</v>
      </c>
      <c r="H2" s="89">
        <v>45322.050729166665</v>
      </c>
      <c r="I2" s="63" t="s">
        <v>88</v>
      </c>
      <c r="J2" s="63" t="s">
        <v>65</v>
      </c>
      <c r="K2" s="88" t="s">
        <v>39085</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39086</v>
      </c>
      <c r="B3" s="63" t="str">
        <f>IFERROR(VLOOKUP(D3,DB!A:K,11,0),"")</f>
        <v>R2</v>
      </c>
      <c r="C3" s="63">
        <v>1</v>
      </c>
      <c r="D3" s="63" t="s">
        <v>29202</v>
      </c>
      <c r="E3" s="87" t="s">
        <v>38998</v>
      </c>
      <c r="F3" s="76">
        <v>45824.999837962961</v>
      </c>
      <c r="G3" s="77">
        <f ca="1">IFERROR(NOW()-F3,"-")</f>
        <v>134.05921273148124</v>
      </c>
      <c r="H3" s="76">
        <v>45824.993587962963</v>
      </c>
      <c r="I3" s="63" t="str">
        <f>IFERROR(VLOOKUP(D3,DB!A:F,6,0),"")</f>
        <v>Generator-SG</v>
      </c>
      <c r="J3" s="63" t="str">
        <f>IFERROR(VLOOKUP(D3,DB!A:G,7,0),"")</f>
        <v>Good</v>
      </c>
      <c r="K3" s="88" t="s">
        <v>39087</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39088</v>
      </c>
      <c r="B4" s="18" t="str">
        <f>IFERROR(VLOOKUP(D4,DB!A:K,11,0),"")</f>
        <v>R2</v>
      </c>
      <c r="C4" s="18">
        <v>1</v>
      </c>
      <c r="D4" s="18" t="s">
        <v>30004</v>
      </c>
      <c r="E4" s="114" t="s">
        <v>39083</v>
      </c>
      <c r="F4" s="115">
        <v>45958.742083333331</v>
      </c>
      <c r="G4" s="116">
        <f ca="1">IFERROR(NOW()-F4,"-")</f>
        <v>0.31696736111189239</v>
      </c>
      <c r="H4" s="115">
        <v>45958.649699074071</v>
      </c>
      <c r="I4" s="18" t="str">
        <f>IFERROR(VLOOKUP(D4,DB!A:F,6,0),"")</f>
        <v>Generator-SG</v>
      </c>
      <c r="J4" s="18" t="str">
        <f>IFERROR(VLOOKUP(D4,DB!A:G,7,0),"")</f>
        <v>Dead</v>
      </c>
      <c r="K4" s="19" t="s">
        <v>39089</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39090</v>
      </c>
      <c r="B5" s="18" t="str">
        <f>IFERROR(VLOOKUP(D5,DB!A:K,11,0),"")</f>
        <v>R2</v>
      </c>
      <c r="C5" s="18">
        <v>3</v>
      </c>
      <c r="D5" s="18" t="s">
        <v>17718</v>
      </c>
      <c r="E5" s="114" t="s">
        <v>38998</v>
      </c>
      <c r="F5" s="115">
        <v>45958.776261574072</v>
      </c>
      <c r="G5" s="116">
        <f ca="1">IFERROR(NOW()-F5,"-")</f>
        <v>0.28278912037058035</v>
      </c>
      <c r="H5" s="115">
        <v>45958.768622685187</v>
      </c>
      <c r="I5" s="18" t="str">
        <f>IFERROR(VLOOKUP(D5,DB!A:F,6,0),"")</f>
        <v>SCECO</v>
      </c>
      <c r="J5" s="18" t="str">
        <f>IFERROR(VLOOKUP(D5,DB!A:G,7,0),"")</f>
        <v>Vandalized</v>
      </c>
      <c r="K5" s="19" t="s">
        <v>39091</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39092</v>
      </c>
      <c r="B6" s="18" t="str">
        <f>IFERROR(VLOOKUP(D6,DB!A:K,11,0),"")</f>
        <v>R2</v>
      </c>
      <c r="C6" s="18">
        <v>1</v>
      </c>
      <c r="D6" s="18" t="s">
        <v>26092</v>
      </c>
      <c r="E6" s="114" t="s">
        <v>38998</v>
      </c>
      <c r="F6" s="115">
        <v>45958.937893518516</v>
      </c>
      <c r="G6" s="116">
        <f ca="1">IFERROR(NOW()-F6,"-")</f>
        <v>0.12115717592678266</v>
      </c>
      <c r="H6" s="115">
        <v>45958.896226851852</v>
      </c>
      <c r="I6" s="18" t="str">
        <f>IFERROR(VLOOKUP(D6,DB!A:F,6,0),"")</f>
        <v>SCECO</v>
      </c>
      <c r="J6" s="18" t="str">
        <f>IFERROR(VLOOKUP(D6,DB!A:G,7,0),"")</f>
        <v>Dead</v>
      </c>
      <c r="K6" s="19" t="s">
        <v>39093</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R2</v>
      </c>
      <c r="C7" s="18"/>
      <c r="D7" s="18" t="s">
        <v>22717</v>
      </c>
      <c r="E7" s="114"/>
      <c r="F7" s="115"/>
      <c r="G7" s="116">
        <f ca="1">IFERROR(NOW()-F7,"-")</f>
        <v>45959.059050694443</v>
      </c>
      <c r="H7" s="115"/>
      <c r="I7" s="18" t="str">
        <f>IFERROR(VLOOKUP(D7,DB!A:F,6,0),"")</f>
        <v>Generator-SG</v>
      </c>
      <c r="J7" s="18" t="str">
        <f>IFERROR(VLOOKUP(D7,DB!A:G,7,0),"")</f>
        <v>Dead</v>
      </c>
      <c r="K7" s="19"/>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45959.059050694443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45959.059050694443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45959.059050694443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45959.059050694443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45959.059050694443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45959.059050694443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45959.059050694443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45959.059050694443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45959.059050694443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45959.059050694443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45959.059050694443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45959.059050694443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45959.059050694443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45959.059050694443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45959.059050694443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45959.059050694443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45959.059050694443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45959.059050694443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45959.059050694443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45959.059050694443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45959.059050694443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45959.059050694443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45959.059050694443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45959.059050694443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45959.059050694443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45959.059050694443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45959.059050694443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45959.059050694443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45959.059050694443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45959.059050694443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45959.059050694443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45959.059050694443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45959.059050694443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45959.059050694443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45959.059050694443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45959.059050694443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45959.059050694443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45959.059050694443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45959.059050694443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45959.059050694443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45959.059050694443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45959.059050694443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45959.059050694443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45959.059050694443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45959.059050694443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45959.059050694443</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45959.059050694443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45959.059050694443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45959.059050694443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45959.059050694443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45959.059050694443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45959.059050694443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45959.059050694443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45959.059050694443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45959.059050694443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45959.059050694443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45959.059050694443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45959.059050694443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45959.059050694443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45959.059050694443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45959.059050694443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45959.059050694443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45959.059050694443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45959.059050694443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45959.059050694443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45959.059050694443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45959.059050694443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45959.059050694443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45959.059050694443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45959.059050694443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45959.059050694443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45959.059050694443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45959.059050694443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45959.059050694443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45959.059050694443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45959.059050694443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45959.059050694443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45959.059050694443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45959.059050694443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45959.059050694443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45959.059050694443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45959.059050694443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45959.059050694443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45959.059050694443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45959.059050694443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45959.059050694443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45959.059050694443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45959.059050694443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45959.059050694443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45959.059050694443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45959.059050694443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45959.059050694443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45959.059050694443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45959.059050694443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45959.059050694443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45959.059050694443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45959.059050694443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45959.059050694443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45959.059050694443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45959.059050694443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45959.059050694443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45959.059050694443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45959.059050694443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45959.059050694443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45959.059050694443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45959.059050694443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45959.059050694443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45959.059050694443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45959.059050694443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45959.059050694443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45959.059050694443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45959.059050694443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45959.059050694443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45959.059050694443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45959.059050694443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45959.059050694443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45959.059050694443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45959.059050694443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45959.059050694443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45959.059050694443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45959.059050694443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45959.059050694443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45959.059050694443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45959.059050694443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45959.059050694443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45959.059050694443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45959.059050694443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45959.059050694443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45959.059050694443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45959.059050694443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45959.059050694443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45959.059050694443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45959.059050694443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45959.059050694443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45959.059050694443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45959.059050694443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45959.059050694443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45959.059050694443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45959.059050694443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45959.059050694443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45959.059050694443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45959.059050694443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45959.059050694443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45959.059050694443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45959.059050694443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45959.059050694443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45959.059050694443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45959.059050694443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45959.059050694443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45959.059050694443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45959.059050694443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45959.059050694443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45959.059050694443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45959.059050694443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45959.059050694443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45959.059050694443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45959.059050694443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45959.059050694443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45959.059050694443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45959.059050694443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45959.059050694443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45959.059050694443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45959.059050694443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45959.059050694443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45959.059050694443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45959.059050694443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45959.059050694443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45959.059050694443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45959.059050694443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45959.059050694443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45959.059050694443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45959.059050694443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45959.059050694443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45959.059050694443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45959.059050694443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45959.059050694443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45959.059050694443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45959.059050694443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45959.059050694443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45959.059050694443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45959.059050694443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45959.059050694443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45959.059050694443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45959.059050694443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45959.059050694443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45959.059050694443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45959.059050694443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45959.059050694443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45959.059050694443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45959.059050694443</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R3</v>
      </c>
      <c r="C2" s="18"/>
      <c r="D2" s="179" t="s">
        <v>8058</v>
      </c>
      <c r="E2" s="18"/>
      <c r="F2" s="20"/>
      <c r="G2" s="21">
        <f t="shared" ref="G2:G3" ca="1" si="0">IFERROR(NOW()-F2,"-")</f>
        <v>45959.059050694443</v>
      </c>
      <c r="H2" s="22"/>
      <c r="I2" s="19" t="str">
        <f>IFERROR(VLOOKUP(D2,DB!A:F,6,0),"")</f>
        <v>SCECO-Rental-Genset</v>
      </c>
      <c r="J2" s="18" t="str">
        <f>IFERROR(VLOOKUP(D2,DB!A:G,7,0),"")</f>
        <v>In progress</v>
      </c>
      <c r="K2" s="46"/>
      <c r="L2" s="23" t="str">
        <f>IFERROR(VLOOKUP(D2,DB!A:I,9,0),"")</f>
        <v>Zain</v>
      </c>
    </row>
    <row r="3" spans="1:13" ht="15" customHeight="1">
      <c r="A3" s="19"/>
      <c r="B3" s="63" t="str">
        <f>IFERROR(VLOOKUP(D3,DB!A:K,11,0),"")</f>
        <v/>
      </c>
      <c r="C3" s="18"/>
      <c r="D3" s="63"/>
      <c r="E3" s="18"/>
      <c r="F3" s="20"/>
      <c r="G3" s="21">
        <f t="shared" ca="1" si="0"/>
        <v>45959.059050694443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ref="G4:G66" ca="1" si="1">IFERROR(NOW()-F4,"-")</f>
        <v>45959.059050694443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45959.059050694443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45959.059050694443</v>
      </c>
      <c r="H6" s="22"/>
      <c r="I6" s="19" t="str">
        <f>IFERROR(VLOOKUP(D6,DB!A:F,6,0),"")</f>
        <v/>
      </c>
      <c r="J6" s="18" t="str">
        <f>IFERROR(VLOOKUP(D6,DB!A:G,7,0),"")</f>
        <v/>
      </c>
      <c r="K6" s="46"/>
      <c r="L6" s="23" t="str">
        <f>IFERROR(VLOOKUP(D6,DB!A:I,9,0),"")</f>
        <v/>
      </c>
    </row>
    <row r="7" spans="1:13" ht="15" customHeight="1">
      <c r="A7" s="19"/>
      <c r="B7" s="63" t="str">
        <f>IFERROR(VLOOKUP(D7,DB!A:K,11,0),"")</f>
        <v/>
      </c>
      <c r="C7" s="18"/>
      <c r="D7" s="63"/>
      <c r="E7" s="18"/>
      <c r="F7" s="20"/>
      <c r="G7" s="21">
        <f t="shared" ca="1" si="1"/>
        <v>45959.059050694443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45959.059050694443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45959.059050694443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45959.059050694443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45959.059050694443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45959.059050694443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45959.059050694443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45959.059050694443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45959.059050694443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45959.059050694443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45959.059050694443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45959.059050694443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45959.059050694443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45959.059050694443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45959.059050694443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45959.059050694443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45959.059050694443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45959.059050694443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45959.059050694443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45959.059050694443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45959.059050694443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45959.059050694443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45959.059050694443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45959.059050694443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45959.059050694443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45959.059050694443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45959.059050694443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45959.059050694443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45959.059050694443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45959.059050694443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45959.059050694443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45959.059050694443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45959.059050694443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45959.059050694443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45959.059050694443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45959.059050694443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45959.059050694443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45959.059050694443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45959.059050694443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45959.059050694443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45959.059050694443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45959.059050694443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45959.059050694443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45959.059050694443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45959.059050694443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45959.059050694443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45959.059050694443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45959.059050694443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45959.059050694443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45959.059050694443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45959.059050694443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45959.059050694443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45959.059050694443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45959.059050694443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45959.059050694443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45959.059050694443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45959.059050694443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45959.059050694443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45959.059050694443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45959.059050694443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ref="G67:G130" ca="1" si="2">IFERROR(NOW()-F67,"-")</f>
        <v>45959.059050694443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45959.059050694443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45959.059050694443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45959.059050694443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45959.059050694443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45959.059050694443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45959.059050694443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45959.059050694443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45959.059050694443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45959.059050694443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45959.059050694443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45959.059050694443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45959.059050694443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45959.059050694443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45959.059050694443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45959.059050694443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45959.059050694443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45959.059050694443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45959.059050694443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45959.059050694443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45959.059050694443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45959.059050694443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45959.059050694443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45959.059050694443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45959.059050694443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45959.059050694443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45959.059050694443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45959.059050694443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45959.059050694443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45959.059050694443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45959.059050694443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45959.059050694443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45959.059050694443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45959.059050694443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45959.059050694443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45959.059050694443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45959.059050694443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45959.059050694443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45959.059050694443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45959.059050694443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45959.059050694443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45959.059050694443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45959.059050694443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45959.059050694443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45959.059050694443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45959.059050694443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45959.059050694443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45959.059050694443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45959.059050694443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45959.059050694443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45959.059050694443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45959.059050694443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45959.059050694443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45959.059050694443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45959.059050694443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45959.059050694443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45959.059050694443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45959.059050694443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45959.059050694443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45959.059050694443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45959.059050694443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45959.059050694443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45959.059050694443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45959.059050694443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ref="G131:G194" ca="1" si="3">IFERROR(NOW()-F131,"-")</f>
        <v>45959.059050694443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45959.059050694443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45959.059050694443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45959.059050694443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45959.059050694443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45959.059050694443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45959.059050694443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45959.059050694443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45959.059050694443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45959.059050694443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45959.059050694443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45959.059050694443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45959.059050694443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45959.059050694443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45959.059050694443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45959.059050694443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45959.059050694443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45959.059050694443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45959.059050694443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45959.059050694443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45959.059050694443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45959.059050694443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45959.059050694443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45959.059050694443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45959.059050694443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45959.059050694443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45959.059050694443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45959.059050694443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45959.059050694443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45959.059050694443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45959.059050694443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45959.059050694443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45959.059050694443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45959.059050694443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45959.059050694443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45959.059050694443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45959.059050694443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45959.059050694443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45959.059050694443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45959.059050694443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45959.059050694443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45959.059050694443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45959.059050694443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45959.059050694443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45959.059050694443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45959.059050694443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45959.059050694443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45959.059050694443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45959.059050694443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45959.059050694443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45959.059050694443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45959.059050694443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45959.059050694443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45959.059050694443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45959.059050694443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45959.059050694443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45959.059050694443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45959.059050694443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45959.059050694443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45959.059050694443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45959.059050694443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45959.059050694443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45959.059050694443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45959.059050694443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ref="G195:G258" ca="1" si="4">IFERROR(NOW()-F195,"-")</f>
        <v>45959.059050694443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45959.059050694443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45959.059050694443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45959.059050694443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45959.059050694443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45959.059050694443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45959.059050694443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45959.059050694443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45959.059050694443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45959.059050694443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45959.059050694443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45959.059050694443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45959.059050694443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45959.059050694443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45959.059050694443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45959.059050694443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45959.059050694443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45959.059050694443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45959.059050694443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45959.059050694443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45959.059050694443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45959.059050694443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45959.059050694443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45959.059050694443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45959.059050694443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45959.059050694443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45959.059050694443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45959.059050694443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45959.059050694443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45959.059050694443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45959.059050694443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45959.059050694443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45959.059050694443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45959.059050694443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45959.059050694443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45959.059050694443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45959.059050694443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45959.059050694443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45959.059050694443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45959.059050694443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45959.059050694443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45959.059050694443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45959.059050694443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45959.059050694443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45959.059050694443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45959.059050694443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45959.059050694443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45959.059050694443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45959.059050694443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45959.059050694443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45959.059050694443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45959.059050694443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45959.059050694443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45959.059050694443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45959.059050694443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45959.059050694443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45959.059050694443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45959.059050694443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45959.059050694443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45959.059050694443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45959.059050694443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45959.059050694443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45959.059050694443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45959.059050694443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ref="G259:G322" ca="1" si="5">IFERROR(NOW()-F259,"-")</f>
        <v>45959.059050694443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45959.059050694443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45959.059050694443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45959.059050694443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45959.059050694443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45959.059050694443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45959.059050694443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45959.059050694443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45959.059050694443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45959.059050694443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45959.059050694443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45959.059050694443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45959.059050694443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45959.059050694443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45959.059050694443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45959.059050694443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45959.059050694443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45959.059050694443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45959.059050694443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45959.059050694443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45959.059050694443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45959.059050694443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45959.059050694443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45959.059050694443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45959.059050694443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45959.059050694443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45959.059050694443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45959.059050694443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45959.059050694443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45959.059050694443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45959.059050694443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45959.059050694443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45959.059050694443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45959.059050694443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45959.059050694443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45959.059050694443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45959.059050694443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45959.059050694443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45959.059050694443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45959.059050694443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45959.059050694443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45959.059050694443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45959.059050694443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45959.059050694443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45959.059050694443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45959.059050694443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45959.059050694443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45959.059050694443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45959.059050694443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45959.059050694443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45959.059050694443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45959.059050694443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45959.059050694443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45959.059050694443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45959.059050694443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45959.059050694443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45959.059050694443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45959.059050694443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45959.059050694443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45959.059050694443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45959.059050694443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45959.059050694443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45959.059050694443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45959.059050694443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ref="G323:G386" ca="1" si="6">IFERROR(NOW()-F323,"-")</f>
        <v>45959.059050694443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45959.059050694443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45959.059050694443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45959.059050694443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45959.059050694443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45959.059050694443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45959.059050694443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45959.059050694443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45959.059050694443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45959.059050694443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45959.059050694443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45959.059050694443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45959.059050694443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45959.059050694443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45959.059050694443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45959.059050694443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45959.059050694443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45959.059050694443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45959.059050694443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45959.059050694443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45959.059050694443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45959.059050694443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45959.059050694443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45959.059050694443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45959.059050694443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45959.059050694443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45959.059050694443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45959.059050694443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45959.059050694443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45959.059050694443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45959.059050694443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45959.059050694443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45959.059050694443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45959.059050694443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45959.059050694443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45959.059050694443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45959.059050694443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45959.059050694443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45959.059050694443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45959.059050694443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45959.059050694443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45959.059050694443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45959.059050694443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45959.059050694443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45959.059050694443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45959.059050694443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45959.059050694443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45959.059050694443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45959.059050694443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45959.059050694443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45959.059050694443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45959.059050694443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45959.059050694443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45959.059050694443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45959.059050694443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45959.059050694443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45959.059050694443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45959.059050694443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45959.059050694443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45959.059050694443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45959.059050694443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45959.059050694443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45959.059050694443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45959.059050694443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ref="G387:G450" ca="1" si="7">IFERROR(NOW()-F387,"-")</f>
        <v>45959.059050694443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45959.059050694443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45959.059050694443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45959.059050694443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45959.059050694443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45959.059050694443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45959.059050694443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45959.059050694443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45959.059050694443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45959.059050694443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45959.059050694443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45959.059050694443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45959.059050694443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45959.059050694443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45959.059050694443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45959.059050694443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45959.059050694443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45959.059050694443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45959.059050694443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45959.059050694443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45959.059050694443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45959.059050694443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45959.059050694443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45959.059050694443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45959.059050694443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45959.059050694443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45959.059050694443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45959.059050694443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45959.059050694443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45959.059050694443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45959.059050694443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45959.059050694443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45959.059050694443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45959.059050694443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45959.059050694443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45959.059050694443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45959.059050694443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45959.059050694443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45959.059050694443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45959.059050694443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45959.059050694443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45959.059050694443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45959.059050694443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45959.059050694443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45959.059050694443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45959.059050694443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45959.059050694443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45959.059050694443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45959.059050694443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45959.059050694443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45959.059050694443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45959.059050694443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45959.059050694443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45959.059050694443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45959.059050694443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45959.059050694443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45959.059050694443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45959.059050694443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45959.059050694443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45959.059050694443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45959.059050694443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45959.059050694443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45959.059050694443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45959.059050694443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ref="G451:G514" ca="1" si="8">IFERROR(NOW()-F451,"-")</f>
        <v>45959.059050694443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45959.059050694443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45959.059050694443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45959.059050694443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45959.059050694443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45959.059050694443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45959.059050694443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45959.059050694443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45959.059050694443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45959.059050694443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45959.059050694443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45959.059050694443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45959.059050694443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45959.059050694443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45959.059050694443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45959.059050694443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45959.059050694443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45959.059050694443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45959.059050694443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45959.059050694443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45959.059050694443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45959.059050694443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45959.059050694443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45959.059050694443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45959.059050694443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45959.059050694443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45959.059050694443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45959.059050694443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45959.059050694443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45959.059050694443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45959.059050694443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45959.059050694443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45959.059050694443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45959.059050694443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45959.059050694443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45959.059050694443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45959.059050694443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45959.059050694443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45959.059050694443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45959.059050694443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45959.059050694443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45959.059050694443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45959.059050694443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45959.059050694443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45959.059050694443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45959.059050694443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45959.059050694443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45959.059050694443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45959.059050694443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45959.059050694443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45959.059050694443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45959.059050694443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45959.059050694443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45959.059050694443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45959.059050694443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45959.059050694443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45959.059050694443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45959.059050694443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45959.059050694443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45959.059050694443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45959.059050694443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45959.059050694443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45959.059050694443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45959.059050694443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ref="G515:G578" ca="1" si="9">IFERROR(NOW()-F515,"-")</f>
        <v>45959.059050694443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45959.059050694443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45959.059050694443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45959.059050694443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45959.059050694443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45959.059050694443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45959.059050694443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45959.059050694443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45959.059050694443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45959.059050694443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45959.059050694443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45959.059050694443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45959.059050694443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45959.059050694443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45959.059050694443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45959.059050694443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45959.059050694443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45959.059050694443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45959.059050694443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45959.059050694443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45959.059050694443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45959.059050694443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45959.059050694443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45959.059050694443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45959.059050694443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45959.059050694443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45959.059050694443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45959.059050694443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45959.059050694443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45959.059050694443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45959.059050694443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45959.059050694443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45959.059050694443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45959.059050694443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45959.059050694443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45959.059050694443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45959.059050694443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45959.059050694443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45959.059050694443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45959.059050694443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45959.059050694443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45959.059050694443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45959.059050694443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45959.059050694443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45959.059050694443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45959.059050694443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45959.059050694443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45959.059050694443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45959.059050694443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45959.059050694443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45959.059050694443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45959.059050694443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45959.059050694443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45959.059050694443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45959.059050694443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45959.059050694443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45959.059050694443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45959.059050694443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45959.059050694443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45959.059050694443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45959.059050694443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45959.059050694443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45959.059050694443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45959.059050694443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ref="G579:G642" ca="1" si="10">IFERROR(NOW()-F579,"-")</f>
        <v>45959.059050694443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45959.059050694443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45959.059050694443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45959.059050694443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45959.059050694443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45959.059050694443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45959.059050694443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45959.059050694443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45959.059050694443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45959.059050694443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45959.059050694443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45959.059050694443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45959.059050694443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45959.059050694443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45959.059050694443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45959.059050694443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45959.059050694443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45959.059050694443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45959.059050694443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45959.059050694443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45959.059050694443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45959.059050694443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45959.059050694443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45959.059050694443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45959.059050694443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45959.059050694443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45959.059050694443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45959.059050694443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45959.059050694443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45959.059050694443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45959.059050694443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45959.059050694443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45959.059050694443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45959.059050694443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45959.059050694443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45959.059050694443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45959.059050694443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45959.059050694443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45959.059050694443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45959.059050694443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45959.059050694443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45959.059050694443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45959.059050694443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45959.059050694443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45959.059050694443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45959.059050694443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45959.059050694443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45959.059050694443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45959.059050694443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45959.059050694443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45959.059050694443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45959.059050694443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45959.059050694443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45959.059050694443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45959.059050694443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45959.059050694443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45959.059050694443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45959.059050694443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45959.059050694443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45959.059050694443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45959.059050694443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45959.059050694443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45959.059050694443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45959.059050694443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ref="G643:G706" ca="1" si="11">IFERROR(NOW()-F643,"-")</f>
        <v>45959.059050694443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45959.059050694443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45959.059050694443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45959.059050694443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45959.059050694443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45959.059050694443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45959.059050694443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45959.059050694443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45959.059050694443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45959.059050694443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45959.059050694443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45959.059050694443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45959.059050694443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45959.059050694443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45959.059050694443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45959.059050694443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45959.059050694443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45959.059050694443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45959.059050694443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45959.059050694443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45959.059050694443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45959.059050694443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45959.059050694443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45959.059050694443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45959.059050694443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45959.059050694443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45959.059050694443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45959.059050694443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45959.059050694443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45959.059050694443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45959.059050694443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45959.059050694443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45959.059050694443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45959.059050694443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45959.059050694443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45959.059050694443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45959.059050694443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45959.059050694443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45959.059050694443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45959.059050694443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45959.059050694443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45959.059050694443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45959.059050694443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45959.059050694443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45959.059050694443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45959.059050694443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45959.059050694443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45959.059050694443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45959.059050694443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45959.059050694443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45959.059050694443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45959.059050694443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45959.059050694443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45959.059050694443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45959.059050694443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45959.059050694443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45959.059050694443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45959.059050694443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45959.059050694443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45959.059050694443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45959.059050694443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45959.059050694443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45959.059050694443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45959.059050694443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ref="G707:G770" ca="1" si="12">IFERROR(NOW()-F707,"-")</f>
        <v>45959.059050694443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45959.059050694443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45959.059050694443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45959.059050694443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45959.059050694443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45959.059050694443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45959.059050694443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45959.059050694443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45959.059050694443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45959.059050694443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45959.059050694443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45959.059050694443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45959.059050694443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45959.059050694443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45959.059050694443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45959.059050694443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45959.059050694443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45959.059050694443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45959.059050694443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45959.059050694443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45959.059050694443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45959.059050694443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45959.059050694443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45959.059050694443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45959.059050694443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45959.059050694443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45959.059050694443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45959.059050694443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45959.059050694443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45959.059050694443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45959.059050694443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45959.059050694443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45959.059050694443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45959.059050694443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45959.059050694443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45959.059050694443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45959.059050694443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45959.059050694443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45959.059050694443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45959.059050694443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45959.059050694443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45959.059050694443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45959.059050694443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45959.059050694443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45959.059050694443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45959.059050694443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45959.059050694443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45959.059050694443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45959.059050694443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45959.059050694443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45959.059050694443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45959.059050694443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45959.059050694443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45959.059050694443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45959.059050694443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45959.059050694443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45959.059050694443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45959.059050694443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45959.059050694443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45959.059050694443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45959.059050694443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45959.059050694443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45959.059050694443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45959.059050694443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ref="G771:G834" ca="1" si="13">IFERROR(NOW()-F771,"-")</f>
        <v>45959.059050694443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45959.059050694443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45959.059050694443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45959.059050694443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45959.059050694443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45959.059050694443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45959.059050694443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45959.059050694443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45959.059050694443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45959.059050694443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45959.059050694443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45959.059050694443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45959.059050694443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45959.059050694443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45959.059050694443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45959.059050694443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45959.059050694443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45959.059050694443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45959.059050694443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45959.059050694443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45959.059050694443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45959.059050694443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45959.059050694443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45959.059050694443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45959.059050694443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45959.059050694443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45959.059050694443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45959.059050694443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45959.059050694443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45959.059050694443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45959.059050694443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45959.059050694443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45959.059050694443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45959.059050694443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45959.059050694443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45959.059050694443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45959.059050694443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45959.059050694443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45959.059050694443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45959.059050694443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45959.059050694443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45959.059050694443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45959.059050694443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45959.059050694443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45959.059050694443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45959.059050694443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45959.059050694443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45959.059050694443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45959.059050694443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45959.059050694443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45959.059050694443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45959.059050694443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45959.059050694443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45959.059050694443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45959.059050694443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45959.059050694443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45959.059050694443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45959.059050694443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45959.059050694443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45959.059050694443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45959.059050694443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45959.059050694443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45959.059050694443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45959.059050694443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ref="G835:G898" ca="1" si="14">IFERROR(NOW()-F835,"-")</f>
        <v>45959.059050694443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45959.059050694443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45959.059050694443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45959.059050694443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45959.059050694443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45959.059050694443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45959.059050694443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45959.059050694443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45959.059050694443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45959.059050694443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45959.059050694443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45959.059050694443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45959.059050694443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45959.059050694443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45959.059050694443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45959.059050694443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45959.059050694443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45959.059050694443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45959.059050694443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45959.059050694443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45959.059050694443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45959.059050694443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45959.059050694443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45959.059050694443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45959.059050694443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45959.059050694443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45959.059050694443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45959.059050694443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45959.059050694443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45959.059050694443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45959.059050694443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45959.059050694443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45959.059050694443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45959.059050694443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45959.059050694443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45959.059050694443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45959.059050694443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45959.059050694443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45959.059050694443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45959.059050694443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45959.059050694443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45959.059050694443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45959.059050694443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45959.059050694443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45959.059050694443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45959.059050694443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45959.059050694443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45959.059050694443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45959.059050694443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45959.059050694443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45959.059050694443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45959.059050694443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45959.059050694443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45959.059050694443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45959.059050694443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45959.059050694443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45959.059050694443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45959.059050694443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45959.059050694443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45959.059050694443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45959.059050694443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45959.059050694443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45959.059050694443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45959.059050694443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ref="G899:G962" ca="1" si="15">IFERROR(NOW()-F899,"-")</f>
        <v>45959.059050694443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45959.059050694443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45959.059050694443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45959.059050694443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45959.059050694443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45959.059050694443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45959.059050694443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45959.059050694443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45959.059050694443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45959.059050694443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45959.059050694443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45959.059050694443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45959.059050694443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45959.059050694443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45959.059050694443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45959.059050694443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45959.059050694443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45959.059050694443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45959.059050694443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45959.059050694443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45959.059050694443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45959.059050694443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45959.059050694443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45959.059050694443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45959.059050694443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45959.059050694443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45959.059050694443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45959.059050694443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45959.059050694443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45959.059050694443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45959.059050694443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45959.059050694443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45959.059050694443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45959.059050694443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45959.059050694443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45959.059050694443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45959.059050694443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45959.059050694443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45959.059050694443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45959.059050694443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45959.059050694443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45959.059050694443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45959.059050694443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45959.059050694443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45959.059050694443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45959.059050694443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45959.059050694443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45959.059050694443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45959.059050694443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45959.059050694443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45959.059050694443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45959.059050694443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45959.059050694443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45959.059050694443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45959.059050694443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45959.059050694443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45959.059050694443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45959.059050694443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45959.059050694443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45959.059050694443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45959.059050694443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45959.059050694443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45959.059050694443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45959.059050694443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ref="G963:G1026" ca="1" si="16">IFERROR(NOW()-F963,"-")</f>
        <v>45959.059050694443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45959.059050694443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45959.059050694443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45959.059050694443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45959.059050694443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45959.059050694443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45959.059050694443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45959.059050694443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45959.059050694443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45959.059050694443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45959.059050694443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45959.059050694443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45959.059050694443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45959.059050694443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45959.059050694443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45959.059050694443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45959.059050694443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45959.059050694443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45959.059050694443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45959.059050694443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45959.059050694443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45959.059050694443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45959.059050694443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45959.059050694443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45959.059050694443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45959.059050694443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45959.059050694443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45959.059050694443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45959.059050694443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45959.059050694443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45959.059050694443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45959.059050694443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45959.059050694443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45959.059050694443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45959.059050694443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45959.059050694443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45959.059050694443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45959.059050694443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45959.059050694443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45959.059050694443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45959.059050694443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45959.059050694443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45959.059050694443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45959.059050694443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45959.059050694443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45959.059050694443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45959.059050694443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45959.059050694443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45959.059050694443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45959.059050694443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45959.059050694443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45959.059050694443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45959.059050694443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45959.059050694443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45959.059050694443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45959.059050694443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45959.059050694443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45959.059050694443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45959.059050694443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45959.059050694443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45959.059050694443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45959.059050694443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45959.059050694443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45959.059050694443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ref="G1027:G1090" ca="1" si="17">IFERROR(NOW()-F1027,"-")</f>
        <v>45959.059050694443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45959.059050694443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45959.059050694443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45959.059050694443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45959.059050694443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45959.059050694443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45959.059050694443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45959.059050694443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45959.059050694443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45959.059050694443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45959.059050694443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45959.059050694443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45959.059050694443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45959.059050694443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45959.059050694443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45959.059050694443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45959.059050694443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45959.059050694443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45959.059050694443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45959.059050694443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45959.059050694443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45959.059050694443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45959.059050694443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45959.059050694443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45959.059050694443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45959.059050694443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45959.059050694443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45959.059050694443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45959.059050694443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45959.059050694443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45959.059050694443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45959.059050694443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45959.059050694443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45959.059050694443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45959.059050694443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45959.059050694443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45959.059050694443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45959.059050694443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45959.059050694443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45959.059050694443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45959.059050694443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45959.059050694443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45959.059050694443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45959.059050694443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45959.059050694443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45959.059050694443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45959.059050694443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45959.059050694443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45959.059050694443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45959.059050694443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45959.059050694443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45959.059050694443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45959.059050694443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45959.059050694443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45959.059050694443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45959.059050694443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45959.059050694443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45959.059050694443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45959.059050694443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45959.059050694443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45959.059050694443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45959.059050694443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45959.059050694443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45959.059050694443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ref="G1091:G1105" ca="1" si="18">IFERROR(NOW()-F1091,"-")</f>
        <v>45959.059050694443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45959.059050694443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45959.059050694443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45959.059050694443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45959.059050694443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45959.059050694443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45959.059050694443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45959.059050694443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45959.059050694443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45959.059050694443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45959.059050694443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45959.059050694443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45959.059050694443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45959.059050694443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45959.059050694443</v>
      </c>
      <c r="H1105" s="22"/>
      <c r="I1105" s="19" t="str">
        <f>IFERROR(VLOOKUP(D1105,DB!A:F,6,0),"")</f>
        <v/>
      </c>
      <c r="J1105" s="18" t="str">
        <f>IFERROR(VLOOKUP(D1105,DB!A:G,7,0),"")</f>
        <v/>
      </c>
      <c r="K1105" s="46"/>
      <c r="L1105" s="23" t="str">
        <f>IFERROR(VLOOKUP(D1105,DB!A:I,9,0),"")</f>
        <v/>
      </c>
    </row>
  </sheetData>
  <dataValidations count="2">
    <dataValidation allowBlank="1" showInputMessage="1" showErrorMessage="1" sqref="E1" xr:uid="{5914219A-CB83-432D-936A-CC0CB6F3982A}"/>
    <dataValidation type="list" allowBlank="1" showInputMessage="1" showErrorMessage="1" sqref="E2:E110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39094</v>
      </c>
      <c r="B2" s="94" t="str">
        <f>IFERROR(VLOOKUP(D2,DB!A:K,11,0),"")</f>
        <v>R4</v>
      </c>
      <c r="C2" s="97">
        <v>1</v>
      </c>
      <c r="D2" s="94" t="s">
        <v>35115</v>
      </c>
      <c r="E2" s="98" t="s">
        <v>38998</v>
      </c>
      <c r="F2" s="99">
        <v>45703.480717592596</v>
      </c>
      <c r="G2" s="100">
        <f ca="1">IFERROR(NOW()-F2,"")</f>
        <v>255.57833310184651</v>
      </c>
      <c r="H2" s="99">
        <v>45703.474768518521</v>
      </c>
      <c r="I2" s="99" t="str">
        <f>IFERROR(VLOOKUP(D2,DB!A:F,6,0),"")</f>
        <v>SCECO</v>
      </c>
      <c r="J2" s="99" t="str">
        <f>IFERROR(VLOOKUP(D2,DB!A:G,7,0),"")</f>
        <v>Dead</v>
      </c>
      <c r="K2" s="101" t="s">
        <v>39095</v>
      </c>
      <c r="L2" s="94" t="str">
        <f>IFERROR(VLOOKUP(D2,DB!A:I,9,0),"")</f>
        <v>Latis</v>
      </c>
    </row>
    <row r="3" spans="1:16" ht="33.75" customHeight="1">
      <c r="A3" s="119" t="s">
        <v>39096</v>
      </c>
      <c r="B3" s="119" t="str">
        <f>IFERROR(VLOOKUP(D3,DB!A:K,11,0),"")</f>
        <v>R4</v>
      </c>
      <c r="C3" s="120">
        <v>1</v>
      </c>
      <c r="D3" s="94" t="s">
        <v>22454</v>
      </c>
      <c r="E3" s="98" t="s">
        <v>38998</v>
      </c>
      <c r="F3" s="123">
        <v>45958.875694444447</v>
      </c>
      <c r="G3" s="124">
        <f ca="1">IFERROR(NOW()-F3,"")</f>
        <v>0.18335624999599531</v>
      </c>
      <c r="H3" s="123">
        <v>45958.746076388888</v>
      </c>
      <c r="I3" s="119" t="str">
        <f>IFERROR(VLOOKUP(D3,DB!A:F,6,0),"")</f>
        <v>SCECO</v>
      </c>
      <c r="J3" s="119" t="str">
        <f>IFERROR(VLOOKUP(D3,DB!A:G,7,0),"")</f>
        <v>Dead</v>
      </c>
      <c r="K3" s="125" t="s">
        <v>39097</v>
      </c>
      <c r="L3" s="121" t="str">
        <f>IFERROR(VLOOKUP(D3,DB!A:I,9,0),"")</f>
        <v>Latis</v>
      </c>
    </row>
    <row r="4" spans="1:16" ht="15" customHeight="1">
      <c r="A4" s="119" t="s">
        <v>39098</v>
      </c>
      <c r="B4" s="119" t="str">
        <f>IFERROR(VLOOKUP(D4,DB!A:K,11,0),"")</f>
        <v>R4</v>
      </c>
      <c r="C4" s="120">
        <v>1</v>
      </c>
      <c r="D4" s="94" t="s">
        <v>25831</v>
      </c>
      <c r="E4" s="98" t="s">
        <v>38998</v>
      </c>
      <c r="F4" s="123">
        <v>45958.924305555556</v>
      </c>
      <c r="G4" s="124">
        <f ca="1">IFERROR(NOW()-F4,"")</f>
        <v>0.13474513888650108</v>
      </c>
      <c r="H4" s="123">
        <v>45958.887465277781</v>
      </c>
      <c r="I4" s="119" t="str">
        <f>IFERROR(VLOOKUP(D4,DB!A:F,6,0),"")</f>
        <v>SCECO</v>
      </c>
      <c r="J4" s="119" t="str">
        <f>IFERROR(VLOOKUP(D4,DB!A:G,7,0),"")</f>
        <v>In progress</v>
      </c>
      <c r="K4" s="125" t="s">
        <v>39099</v>
      </c>
      <c r="L4" s="121" t="str">
        <f>IFERROR(VLOOKUP(D4,DB!A:I,9,0),"")</f>
        <v>Latis</v>
      </c>
    </row>
    <row r="5" spans="1:16" ht="15" customHeight="1">
      <c r="A5" s="119"/>
      <c r="B5" s="119" t="str">
        <f>IFERROR(VLOOKUP(D5,DB!A:K,11,0),"")</f>
        <v/>
      </c>
      <c r="C5" s="120"/>
      <c r="D5" s="121"/>
      <c r="E5" s="98"/>
      <c r="F5" s="123"/>
      <c r="G5" s="124">
        <f ca="1">IFERROR(NOW()-F5,"")</f>
        <v>45959.059050694443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45959.059050694443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45959.059050694443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45959.059050694443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45959.059050694443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45959.059050694443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45959.059050694443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45959.059050694443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45959.059050694443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45959.059050694443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45959.059050694443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45959.059050694443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45959.059050694443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45959.059050694443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45959.059050694443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45959.059050694443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45959.059050694443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45959.059050694443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45959.059050694443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45959.059050694443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45959.059050694443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45959.059050694443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45959.059050694443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45959.059050694443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45959.059050694443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45959.059050694443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45959.059050694443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45959.059050694443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45959.059050694443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45959.059050694443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45959.059050694443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45959.059050694443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45959.059050694443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45959.059050694443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45959.059050694443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45959.059050694443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45959.059050694443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45959.059050694443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45959.059050694443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45959.059050694443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45959.059050694443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45959.059050694443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45959.059050694443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45959.059050694443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45959.059050694443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45959.059050694443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45959.059050694443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45959.059050694443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45959.059050694443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45959.059050694443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45959.059050694443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45959.059050694443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45959.059050694443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45959.059050694443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45959.059050694443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45959.059050694443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45959.059050694443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45959.059050694443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45959.059050694443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45959.059050694443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45959.059050694443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45959.059050694443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45959.059050694443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45959.059050694443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45959.059050694443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45959.059050694443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45959.059050694443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45959.059050694443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45959.059050694443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45959.059050694443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45959.059050694443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45959.059050694443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45959.059050694443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45959.059050694443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45959.059050694443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45959.059050694443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45959.059050694443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45959.059050694443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45959.059050694443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45959.059050694443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45959.059050694443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45959.059050694443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45959.059050694443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45959.059050694443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45959.059050694443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45959.059050694443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45959.059050694443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45959.059050694443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45959.059050694443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45959.059050694443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45959.059050694443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45959.059050694443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45959.059050694443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45959.059050694443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45959.059050694443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45959.059050694443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45959.059050694443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45959.059050694443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45959.059050694443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45959.059050694443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45959.059050694443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45959.059050694443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45959.059050694443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45959.059050694443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45959.059050694443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45959.059050694443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45959.059050694443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45959.059050694443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45959.059050694443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45959.059050694443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45959.059050694443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45959.059050694443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45959.059050694443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45959.059050694443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45959.059050694443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45959.059050694443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45959.059050694443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45959.059050694443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45959.059050694443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45959.059050694443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45959.059050694443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45959.059050694443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45959.059050694443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45959.059050694443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45959.059050694443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45959.059050694443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45959.059050694443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45959.059050694443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45959.059050694443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45959.059050694443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45959.059050694443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45959.059050694443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45959.059050694443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45959.059050694443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45959.059050694443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45959.059050694443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45959.059050694443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45959.059050694443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45959.059050694443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45959.059050694443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45959.059050694443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45959.059050694443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45959.059050694443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45959.059050694443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45959.059050694443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45959.059050694443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45959.059050694443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45959.059050694443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45959.059050694443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45959.059050694443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45959.059050694443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45959.059050694443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45959.059050694443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45959.059050694443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45959.059050694443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45959.059050694443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45959.059050694443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45959.059050694443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45959.059050694443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45959.059050694443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45959.059050694443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45959.059050694443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45959.059050694443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45959.059050694443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45959.059050694443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45959.059050694443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45959.059050694443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45959.059050694443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45959.059050694443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45959.059050694443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45959.059050694443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45959.059050694443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45959.059050694443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45959.059050694443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45959.059050694443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45959.059050694443</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45959.059050694443</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1"/>
  <sheetViews>
    <sheetView workbookViewId="0">
      <selection activeCell="D26" sqref="D2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39100</v>
      </c>
      <c r="B2" s="37" t="str">
        <f>IFERROR(VLOOKUP(D2,DB!A:K,11,0),"")</f>
        <v>R5</v>
      </c>
      <c r="C2" s="37">
        <v>3</v>
      </c>
      <c r="D2" s="118" t="s">
        <v>36034</v>
      </c>
      <c r="E2" s="37" t="s">
        <v>38998</v>
      </c>
      <c r="F2" s="38">
        <v>45891.832060185188</v>
      </c>
      <c r="G2" s="144">
        <f ca="1">IFERROR(NOW()-F2,"")</f>
        <v>67.226990509254392</v>
      </c>
      <c r="H2" s="38">
        <v>45891.790393518517</v>
      </c>
      <c r="I2" s="37" t="str">
        <f>IFERROR(VLOOKUP(D2,DB!A:F,6,0),"")</f>
        <v>Generator-SG</v>
      </c>
      <c r="J2" s="37" t="str">
        <f>IFERROR(VLOOKUP(D2,DB!A:G,7,0),"")</f>
        <v>Vandalized</v>
      </c>
      <c r="K2" s="37" t="s">
        <v>39101</v>
      </c>
      <c r="L2" s="37" t="str">
        <f>IFERROR(VLOOKUP(D2,DB!A:I,9,0),"")</f>
        <v>Latis</v>
      </c>
      <c r="M2" s="117"/>
    </row>
    <row r="3" spans="1:13" ht="30.75">
      <c r="A3" s="37" t="s">
        <v>39102</v>
      </c>
      <c r="B3" s="37" t="str">
        <f>IFERROR(VLOOKUP(D3,DB!A:K,11,0),"")</f>
        <v>R5</v>
      </c>
      <c r="C3" s="37">
        <v>1</v>
      </c>
      <c r="D3" s="37" t="s">
        <v>31329</v>
      </c>
      <c r="E3" s="37" t="s">
        <v>39083</v>
      </c>
      <c r="F3" s="38">
        <v>45926.188877314817</v>
      </c>
      <c r="G3" s="144">
        <f t="shared" ref="G3" ca="1" si="0">IFERROR(NOW()-F3,"")</f>
        <v>32.870173379626067</v>
      </c>
      <c r="H3" s="38">
        <v>45926.158159722225</v>
      </c>
      <c r="I3" s="37" t="str">
        <f>IFERROR(VLOOKUP(D3,DB!A:F,6,0),"")</f>
        <v>SCECO</v>
      </c>
      <c r="J3" s="37" t="str">
        <f>IFERROR(VLOOKUP(D3,DB!A:G,7,0),"")</f>
        <v>Good</v>
      </c>
      <c r="K3" s="37" t="s">
        <v>39103</v>
      </c>
      <c r="L3" s="37" t="str">
        <f>IFERROR(VLOOKUP(D3,DB!A:I,9,0),"")</f>
        <v>Latis</v>
      </c>
      <c r="M3" s="117"/>
    </row>
    <row r="4" spans="1:13" ht="48" customHeight="1">
      <c r="A4" s="152" t="s">
        <v>39104</v>
      </c>
      <c r="B4" s="152" t="str">
        <f>IFERROR(VLOOKUP(D4,DB!A:K,11,0),"")</f>
        <v>R5</v>
      </c>
      <c r="C4" s="152">
        <v>1</v>
      </c>
      <c r="D4" s="152" t="s">
        <v>34781</v>
      </c>
      <c r="E4" s="152" t="s">
        <v>39083</v>
      </c>
      <c r="F4" s="153">
        <v>45948.661111111112</v>
      </c>
      <c r="G4" s="154">
        <f ca="1">IFERROR(NOW()-F4,"")</f>
        <v>10.397939583330299</v>
      </c>
      <c r="H4" s="153">
        <v>45948.661111111112</v>
      </c>
      <c r="I4" s="152" t="str">
        <f>IFERROR(VLOOKUP(D4,DB!A:F,6,0),"")</f>
        <v>SCECO</v>
      </c>
      <c r="J4" s="152" t="str">
        <f>IFERROR(VLOOKUP(D4,DB!A:G,7,0),"")</f>
        <v>Dead</v>
      </c>
      <c r="K4" s="152" t="s">
        <v>39105</v>
      </c>
      <c r="L4" s="152" t="str">
        <f>IFERROR(VLOOKUP(D4,DB!A:I,9,0),"")</f>
        <v>Latis</v>
      </c>
    </row>
    <row r="5" spans="1:13" ht="15">
      <c r="A5" s="152" t="s">
        <v>39106</v>
      </c>
      <c r="B5" s="152" t="str">
        <f>IFERROR(VLOOKUP(D5,DB!A:K,11,0),"")</f>
        <v>R5</v>
      </c>
      <c r="C5" s="152">
        <v>7</v>
      </c>
      <c r="D5" s="152" t="s">
        <v>36066</v>
      </c>
      <c r="E5" s="152" t="s">
        <v>39083</v>
      </c>
      <c r="F5" s="153">
        <v>45959.002881944441</v>
      </c>
      <c r="G5" s="154">
        <f ca="1">IFERROR(NOW()-F5,"")</f>
        <v>5.6168750001234002E-2</v>
      </c>
      <c r="H5" s="153">
        <v>45958.995023148149</v>
      </c>
      <c r="I5" s="152" t="str">
        <f>IFERROR(VLOOKUP(D5,DB!A:F,6,0),"")</f>
        <v>Generator-DG</v>
      </c>
      <c r="J5" s="152" t="str">
        <f>IFERROR(VLOOKUP(D5,DB!A:G,7,0),"")</f>
        <v>In progress</v>
      </c>
      <c r="K5" s="152" t="s">
        <v>39107</v>
      </c>
      <c r="L5" s="152" t="str">
        <f>IFERROR(VLOOKUP(D5,DB!A:I,9,0),"")</f>
        <v>Latis</v>
      </c>
    </row>
    <row r="6" spans="1:13" ht="15">
      <c r="A6" s="152"/>
      <c r="B6" s="152" t="str">
        <f>IFERROR(VLOOKUP(D6,DB!A:K,11,0),"")</f>
        <v/>
      </c>
      <c r="C6" s="152"/>
      <c r="D6" s="152"/>
      <c r="E6" s="152"/>
      <c r="F6" s="153"/>
      <c r="G6" s="154">
        <f ca="1">IFERROR(NOW()-F6,"")</f>
        <v>45959.059050694443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45959.059050694443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45959.059050694443</v>
      </c>
      <c r="H8" s="153"/>
      <c r="I8" s="152" t="str">
        <f>IFERROR(VLOOKUP(D8,DB!A:F,6,0),"")</f>
        <v/>
      </c>
      <c r="J8" s="152" t="str">
        <f>IFERROR(VLOOKUP(D8,DB!A:G,7,0),"")</f>
        <v/>
      </c>
      <c r="K8" s="152"/>
      <c r="L8" s="152" t="str">
        <f>IFERROR(VLOOKUP(D8,DB!A:I,9,0),"")</f>
        <v/>
      </c>
    </row>
    <row r="9" spans="1:13" ht="15">
      <c r="A9" s="152"/>
      <c r="B9" s="152" t="str">
        <f>IFERROR(VLOOKUP(D9,DB!A:K,11,0),"")</f>
        <v/>
      </c>
      <c r="C9" s="152"/>
      <c r="D9"/>
      <c r="E9" s="152"/>
      <c r="F9" s="153"/>
      <c r="G9" s="154">
        <f ca="1">IFERROR(NOW()-F9,"")</f>
        <v>45959.059050694443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45959.059050694443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45959.059050694443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45959.059050694443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45959.059050694443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45959.059050694443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45959.059050694443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45959.059050694443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45959.059050694443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45959.059050694443</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45959.059050694443</v>
      </c>
      <c r="H19" s="153"/>
      <c r="I19" s="152" t="str">
        <f>IFERROR(VLOOKUP(D19,DB!A:F,6,0),"")</f>
        <v/>
      </c>
      <c r="J19" s="152" t="str">
        <f>IFERROR(VLOOKUP(D19,DB!A:G,7,0),"")</f>
        <v/>
      </c>
      <c r="K19" s="152"/>
      <c r="L19" s="152" t="str">
        <f>IFERROR(VLOOKUP(D19,DB!A:I,9,0),"")</f>
        <v/>
      </c>
    </row>
    <row r="20" spans="1:12" ht="15.75">
      <c r="A20" s="152"/>
      <c r="B20" s="152" t="str">
        <f>IFERROR(VLOOKUP(D20,DB!A:K,11,0),"")</f>
        <v/>
      </c>
      <c r="C20" s="152"/>
      <c r="D20" s="178"/>
      <c r="E20" s="152"/>
      <c r="F20" s="153"/>
      <c r="G20" s="154">
        <f ca="1">IFERROR(NOW()-F20,"")</f>
        <v>45959.059050694443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45959.059050694443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45959.059050694443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45959.059050694443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45959.059050694443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45959.059050694443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45959.059050694443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45959.059050694443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45959.059050694443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45959.059050694443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45959.059050694443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45959.059050694443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45959.059050694443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45959.059050694443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45959.059050694443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45959.059050694443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45959.059050694443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45959.059050694443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45959.059050694443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45959.059050694443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45959.059050694443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45959.059050694443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45959.059050694443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45959.059050694443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45959.059050694443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45959.059050694443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45959.059050694443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45959.059050694443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45959.059050694443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45959.059050694443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45959.059050694443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45959.059050694443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45959.059050694443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45959.059050694443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45959.059050694443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45959.059050694443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45959.059050694443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45959.059050694443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45959.059050694443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45959.059050694443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45959.059050694443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45959.059050694443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45959.059050694443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45959.059050694443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45959.059050694443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45959.059050694443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45959.059050694443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45959.059050694443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45959.059050694443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45959.059050694443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45959.059050694443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45959.059050694443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45959.059050694443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45959.059050694443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45959.059050694443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45959.059050694443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45959.059050694443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45959.059050694443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45959.059050694443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45959.059050694443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45959.059050694443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45959.059050694443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45959.059050694443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45959.059050694443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45959.059050694443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45959.059050694443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45959.059050694443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45959.059050694443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45959.059050694443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45959.059050694443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45959.059050694443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45959.059050694443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45959.059050694443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45959.059050694443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45959.059050694443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45959.059050694443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45959.059050694443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45959.059050694443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45959.059050694443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45959.059050694443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45959.059050694443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45959.059050694443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45959.059050694443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45959.059050694443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45959.059050694443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45959.059050694443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45959.059050694443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45959.059050694443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45959.059050694443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45959.059050694443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45959.059050694443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45959.059050694443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45959.059050694443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45959.059050694443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45959.059050694443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45959.059050694443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45959.059050694443</v>
      </c>
      <c r="H116" s="153"/>
      <c r="I116" s="152" t="str">
        <f>IFERROR(VLOOKUP(D116,DB!A:F,6,0),"")</f>
        <v/>
      </c>
      <c r="J116" s="152" t="str">
        <f>IFERROR(VLOOKUP(D116,DB!A:G,7,0),"")</f>
        <v/>
      </c>
      <c r="K116" s="152"/>
      <c r="L116" s="152" t="str">
        <f>IFERROR(VLOOKUP(D116,DB!A:I,9,0),"")</f>
        <v/>
      </c>
    </row>
    <row r="117" spans="1:12" ht="15">
      <c r="A117" s="158"/>
      <c r="B117" s="158" t="str">
        <f>IFERROR(VLOOKUP(D117,DB!A:K,11,0),"")</f>
        <v/>
      </c>
      <c r="C117" s="158"/>
      <c r="D117" s="158"/>
      <c r="E117" s="158"/>
      <c r="F117" s="159"/>
      <c r="G117" s="160">
        <f ca="1">IFERROR(NOW()-F117,"")</f>
        <v>45959.059050694443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45959.059050694443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45959.059050694443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45959.059050694443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45959.059050694443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45959.059050694443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45959.059050694443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45959.059050694443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45959.059050694443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45959.059050694443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45959.059050694443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45959.059050694443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45959.059050694443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45959.059050694443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45959.059050694443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45959.059050694443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45959.059050694443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45959.059050694443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45959.059050694443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45959.059050694443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45959.059050694443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45959.059050694443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45959.059050694443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45959.059050694443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45959.059050694443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45959.059050694443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45959.059050694443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45959.059050694443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45959.059050694443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45959.059050694443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45959.059050694443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45959.059050694443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45959.059050694443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45959.059050694443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45959.059050694443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45959.059050694443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45959.059050694443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45959.059050694443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45959.059050694443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45959.059050694443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45959.059050694443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45959.059050694443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45959.059050694443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45959.059050694443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45959.059050694443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45959.059050694443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45959.059050694443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45959.059050694443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45959.059050694443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45959.059050694443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45959.059050694443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45959.059050694443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45959.059050694443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45959.059050694443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45959.059050694443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45959.059050694443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45959.059050694443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45959.059050694443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45959.059050694443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45959.059050694443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45959.059050694443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45959.059050694443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45959.059050694443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45959.059050694443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45959.059050694443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45959.059050694443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45959.059050694443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45959.059050694443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45959.059050694443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45959.059050694443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45959.059050694443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45959.059050694443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45959.059050694443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45959.059050694443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45959.059050694443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45959.059050694443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45959.059050694443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45959.059050694443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45959.059050694443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45959.059050694443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45959.059050694443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45959.059050694443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45959.059050694443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45959.059050694443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45959.059050694443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45959.059050694443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45959.059050694443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45959.059050694443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45959.059050694443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45959.059050694443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45959.059050694443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45959.059050694443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45959.059050694443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45959.059050694443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45959.059050694443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45959.059050694443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45959.059050694443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45959.059050694443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45959.059050694443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45959.059050694443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45959.059050694443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45959.059050694443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45959.059050694443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45959.059050694443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45959.059050694443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45959.059050694443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45959.059050694443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45959.059050694443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45959.059050694443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45959.059050694443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45959.059050694443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45959.059050694443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45959.059050694443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45959.059050694443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45959.059050694443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45959.059050694443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45959.059050694443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45959.059050694443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45959.059050694443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45959.059050694443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45959.059050694443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45959.059050694443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45959.059050694443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45959.059050694443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45959.059050694443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45959.059050694443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45959.059050694443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45959.059050694443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45959.059050694443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45959.059050694443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45959.059050694443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45959.059050694443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45959.059050694443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45959.059050694443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45959.059050694443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45959.059050694443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45959.059050694443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45959.059050694443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45959.059050694443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45959.059050694443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45959.059050694443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45959.059050694443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45959.059050694443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45959.059050694443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45959.059050694443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45959.059050694443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45959.059050694443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45959.059050694443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45959.059050694443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45959.059050694443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45959.059050694443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45959.059050694443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45959.059050694443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45959.059050694443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45959.059050694443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45959.059050694443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45959.059050694443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45959.059050694443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45959.059050694443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45959.059050694443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45959.059050694443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45959.059050694443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45959.059050694443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45959.059050694443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45959.059050694443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45959.059050694443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45959.059050694443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45959.059050694443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45959.059050694443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45959.059050694443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45959.059050694443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45959.059050694443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45959.059050694443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45959.059050694443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45959.059050694443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45959.059050694443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45959.059050694443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45959.059050694443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45959.059050694443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45959.059050694443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45959.059050694443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45959.059050694443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45959.059050694443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45959.059050694443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45959.059050694443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45959.059050694443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45959.059050694443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45959.059050694443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45959.059050694443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45959.059050694443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45959.059050694443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45959.059050694443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45959.059050694443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45959.059050694443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45959.059050694443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45959.059050694443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45959.059050694443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45959.059050694443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45959.059050694443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45959.059050694443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45959.059050694443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45959.059050694443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45959.059050694443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45959.059050694443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45959.059050694443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45959.059050694443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45959.059050694443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45959.059050694443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45959.059050694443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45959.059050694443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45959.059050694443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45959.059050694443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45959.059050694443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45959.059050694443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45959.059050694443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45959.059050694443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45959.059050694443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45959.059050694443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45959.059050694443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45959.059050694443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45959.059050694443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45959.059050694443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45959.059050694443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45959.059050694443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45959.059050694443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45959.059050694443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45959.059050694443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45959.059050694443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45959.059050694443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45959.059050694443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45959.059050694443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45959.059050694443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45959.059050694443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45959.059050694443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45959.059050694443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45959.059050694443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45959.059050694443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45959.059050694443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45959.059050694443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45959.059050694443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45959.059050694443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45959.059050694443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45959.059050694443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45959.059050694443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45959.059050694443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45959.059050694443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45959.059050694443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45959.059050694443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45959.059050694443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45959.059050694443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45959.059050694443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45959.059050694443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45959.059050694443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45959.059050694443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45959.059050694443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45959.059050694443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45959.059050694443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45959.059050694443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45959.059050694443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45959.059050694443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45959.059050694443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45959.059050694443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45959.059050694443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45959.059050694443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45959.059050694443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45959.059050694443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45959.059050694443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45959.059050694443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45959.059050694443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45959.059050694443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45959.059050694443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45959.059050694443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45959.059050694443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45959.059050694443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45959.059050694443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45959.059050694443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45959.059050694443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45959.059050694443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45959.059050694443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45959.059050694443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45959.059050694443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45959.059050694443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45959.059050694443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45959.059050694443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45959.059050694443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45959.059050694443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45959.059050694443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45959.059050694443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45959.059050694443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45959.059050694443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45959.059050694443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45959.059050694443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45959.059050694443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45959.059050694443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45959.059050694443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45959.059050694443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45959.059050694443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45959.059050694443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45959.059050694443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45959.059050694443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45959.059050694443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45959.059050694443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45959.059050694443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45959.059050694443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45959.059050694443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45959.059050694443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45959.059050694443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45959.059050694443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45959.059050694443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45959.059050694443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45959.059050694443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45959.059050694443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45959.059050694443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45959.059050694443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45959.059050694443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45959.059050694443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45959.059050694443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45959.059050694443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45959.059050694443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45959.059050694443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45959.059050694443</v>
      </c>
      <c r="H437" s="159"/>
      <c r="I437" s="158" t="str">
        <f>IFERROR(VLOOKUP(D437,DB!A:F,6,0),"")</f>
        <v/>
      </c>
      <c r="J437" s="158" t="str">
        <f>IFERROR(VLOOKUP(D437,DB!A:G,7,0),"")</f>
        <v/>
      </c>
      <c r="K437" s="158"/>
      <c r="L437" s="158" t="str">
        <f>IFERROR(VLOOKUP(D437,DB!A:I,9,0),"")</f>
        <v/>
      </c>
    </row>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7" ht="15"/>
    <row r="548" ht="15"/>
    <row r="550" ht="15"/>
    <row r="551" ht="15"/>
    <row r="552" ht="15"/>
    <row r="553" ht="15"/>
    <row r="555" ht="15"/>
    <row r="556" ht="15"/>
    <row r="563" ht="15"/>
    <row r="564" ht="15"/>
    <row r="565" ht="15"/>
    <row r="566" ht="15"/>
    <row r="567" ht="15"/>
    <row r="568" ht="15"/>
    <row r="571" ht="15"/>
    <row r="572" ht="15"/>
    <row r="573" ht="15"/>
    <row r="574" ht="15"/>
    <row r="575" ht="15"/>
    <row r="576" ht="15"/>
    <row r="577" ht="15"/>
    <row r="578" ht="15"/>
    <row r="579" ht="15"/>
    <row r="580" ht="15"/>
    <row r="581" ht="15"/>
    <row r="582"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8" ht="15"/>
    <row r="639" ht="15"/>
    <row r="676" ht="15"/>
    <row r="677" ht="15"/>
    <row r="678" ht="15"/>
    <row r="679" ht="15"/>
    <row r="680" ht="15"/>
    <row r="681" ht="15"/>
    <row r="682" ht="15"/>
    <row r="683" ht="15"/>
    <row r="684" ht="15"/>
    <row r="685"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6" ht="15"/>
    <row r="767" ht="15"/>
    <row r="768" ht="15"/>
    <row r="770" ht="15"/>
    <row r="771"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975" ht="15"/>
    <row r="976" ht="15"/>
    <row r="977" ht="15"/>
    <row r="978" ht="15"/>
    <row r="979" ht="15"/>
    <row r="980" ht="15"/>
    <row r="986" ht="15"/>
    <row r="987" ht="15"/>
    <row r="988" ht="15"/>
    <row r="989" ht="15"/>
    <row r="990" ht="15"/>
    <row r="991" ht="15"/>
    <row r="992"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3" ht="15"/>
    <row r="1044" ht="15"/>
    <row r="1050" ht="15"/>
    <row r="1051" ht="15"/>
    <row r="1053" ht="15"/>
    <row r="1054" ht="15"/>
    <row r="1055" ht="15"/>
    <row r="1056" ht="15"/>
    <row r="1057" ht="15"/>
    <row r="1058" ht="15"/>
    <row r="1059" ht="15"/>
    <row r="1061" ht="15"/>
    <row r="1062" ht="15"/>
    <row r="1063"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2" ht="15"/>
    <row r="1133" ht="15"/>
    <row r="1134" ht="15"/>
    <row r="1135" ht="15"/>
    <row r="1136" ht="15"/>
    <row r="1137" ht="15"/>
    <row r="1138" ht="15"/>
    <row r="1139" ht="15"/>
    <row r="1140" ht="15"/>
    <row r="1141" ht="15"/>
    <row r="1142" ht="15"/>
    <row r="1143" ht="15"/>
    <row r="1144" ht="15"/>
    <row r="1145" ht="15"/>
    <row r="1147" ht="15"/>
    <row r="1148" ht="15"/>
    <row r="1149" ht="15"/>
    <row r="1150" ht="15"/>
    <row r="1151" ht="15"/>
    <row r="1152" ht="15"/>
    <row r="1153" ht="15"/>
    <row r="1154" ht="15"/>
    <row r="1155" ht="15"/>
    <row r="1156" ht="15"/>
    <row r="1157" ht="15"/>
    <row r="1158" ht="15"/>
    <row r="1161" ht="15"/>
    <row r="1162" ht="15"/>
    <row r="1163" ht="15"/>
    <row r="1164" ht="15"/>
    <row r="1165" ht="15"/>
    <row r="1166" ht="15"/>
    <row r="1167" ht="15"/>
    <row r="1169" ht="15"/>
    <row r="1170" ht="15"/>
    <row r="1171" ht="15"/>
    <row r="1172" ht="15"/>
    <row r="1173" ht="15"/>
    <row r="1174" ht="15"/>
    <row r="1175" ht="15"/>
    <row r="1176" ht="15"/>
    <row r="1177" ht="15"/>
    <row r="1178" ht="15"/>
    <row r="1179" ht="15"/>
    <row r="1181" ht="15"/>
    <row r="1182" ht="15"/>
    <row r="1183" ht="15"/>
    <row r="1184" ht="15"/>
    <row r="1185" ht="15"/>
    <row r="1186" ht="15"/>
    <row r="1187" ht="15"/>
    <row r="1188" ht="15"/>
    <row r="1189" ht="15"/>
    <row r="1190" ht="15"/>
    <row r="1198" ht="15"/>
    <row r="1199" ht="15"/>
    <row r="1202" ht="15"/>
    <row r="1203" ht="15"/>
    <row r="1204" ht="15"/>
    <row r="1205" ht="15"/>
    <row r="1206" ht="15"/>
    <row r="1207" ht="15"/>
    <row r="1208" ht="15"/>
    <row r="1209" ht="15"/>
    <row r="1212" ht="15"/>
    <row r="1213" ht="15"/>
    <row r="1214" ht="15"/>
    <row r="1215" ht="15"/>
    <row r="1216" ht="15"/>
    <row r="1217" ht="15"/>
    <row r="1218" ht="15"/>
    <row r="1219" ht="15"/>
    <row r="1220" ht="15"/>
    <row r="1221" ht="15"/>
    <row r="1222" ht="15"/>
    <row r="1223" ht="15"/>
    <row r="1225" ht="15"/>
    <row r="1226" ht="15"/>
    <row r="1227" ht="15"/>
    <row r="1230" ht="15"/>
    <row r="1232" ht="15"/>
    <row r="1234" ht="15"/>
    <row r="1237" ht="15"/>
    <row r="1238" ht="15"/>
    <row r="1239" ht="15"/>
    <row r="1241" ht="15"/>
    <row r="1243" ht="15"/>
    <row r="1244" ht="15"/>
    <row r="1245" ht="15"/>
    <row r="1246" ht="15"/>
    <row r="1247" ht="15"/>
    <row r="1249" ht="15"/>
    <row r="1250" ht="15"/>
    <row r="1251" ht="15"/>
    <row r="1252" ht="15"/>
    <row r="1254" ht="15"/>
    <row r="1256" ht="15"/>
    <row r="1257" ht="15"/>
    <row r="1259" ht="15"/>
    <row r="1260" ht="15"/>
    <row r="1261" ht="15"/>
    <row r="1262" ht="15"/>
    <row r="1264" ht="15"/>
    <row r="1266" ht="15"/>
    <row r="1267" ht="15"/>
    <row r="1268" ht="15"/>
    <row r="1269" ht="15"/>
    <row r="1271" ht="15"/>
    <row r="1272" ht="15"/>
    <row r="1273" ht="15"/>
    <row r="1274" ht="15"/>
    <row r="1275" ht="15"/>
    <row r="1276" ht="15"/>
    <row r="1277" ht="15"/>
    <row r="1280" ht="15"/>
    <row r="1282" ht="15"/>
    <row r="1283" ht="15"/>
    <row r="1284" ht="15"/>
    <row r="1285" ht="15"/>
    <row r="1286" ht="15"/>
    <row r="1287" ht="15"/>
    <row r="1288" ht="15"/>
    <row r="1289" ht="15"/>
    <row r="1292" ht="15"/>
    <row r="1293" ht="15"/>
    <row r="1295" ht="15"/>
    <row r="1297" ht="15"/>
    <row r="1298" ht="15"/>
    <row r="1299" ht="15"/>
    <row r="1300" ht="15"/>
    <row r="1301" ht="15"/>
  </sheetData>
  <dataValidations count="2">
    <dataValidation allowBlank="1" showInputMessage="1" showErrorMessage="1" sqref="E1" xr:uid="{920C6338-E771-4DAE-8C89-92A9093EA4DE}"/>
    <dataValidation type="list" allowBlank="1" showInputMessage="1" showErrorMessage="1" sqref="E2:E43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9"/>
  <sheetViews>
    <sheetView workbookViewId="0">
      <selection activeCell="A3" sqref="A3:X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39108</v>
      </c>
      <c r="B2" s="173" t="str">
        <f>IFERROR(VLOOKUP(D2,DB!A:K,11,0),"")</f>
        <v>R6</v>
      </c>
      <c r="C2" s="174">
        <v>1</v>
      </c>
      <c r="D2" s="173" t="s">
        <v>34942</v>
      </c>
      <c r="E2" s="106" t="s">
        <v>38998</v>
      </c>
      <c r="F2" s="175">
        <v>45958.779328703706</v>
      </c>
      <c r="G2" s="116">
        <f ca="1">IFERROR(NOW()-F2,"-")</f>
        <v>0.27972199073701631</v>
      </c>
      <c r="H2" s="175">
        <v>45958.773611111108</v>
      </c>
      <c r="I2" s="173" t="str">
        <f>IFERROR(VLOOKUP(D2,DB!A:F,6,0),"")</f>
        <v>Generator-SG</v>
      </c>
      <c r="J2" s="173" t="str">
        <f>IFERROR(VLOOKUP(D2,DB!A:G,7,0),"")</f>
        <v>Vandalized</v>
      </c>
      <c r="K2" s="176" t="s">
        <v>39109</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0" customHeight="1">
      <c r="A3" s="104" t="s">
        <v>39110</v>
      </c>
      <c r="B3" s="103" t="str">
        <f>IFERROR(VLOOKUP(D3,DB!A:K,11,0),"")</f>
        <v>R6</v>
      </c>
      <c r="C3" s="105">
        <v>1</v>
      </c>
      <c r="D3" s="173" t="s">
        <v>38646</v>
      </c>
      <c r="E3" s="106" t="s">
        <v>38998</v>
      </c>
      <c r="F3" s="107">
        <v>45959.010879629626</v>
      </c>
      <c r="G3" s="77">
        <f ca="1">IFERROR(NOW()-F3,"-")</f>
        <v>4.817106481641531E-2</v>
      </c>
      <c r="H3" s="107">
        <v>45959.004826388889</v>
      </c>
      <c r="I3" s="103" t="str">
        <f>IFERROR(VLOOKUP(D3,DB!A:F,6,0),"")</f>
        <v>SCECO</v>
      </c>
      <c r="J3" s="102" t="str">
        <f>IFERROR(VLOOKUP(D3,DB!A:G,7,0),"")</f>
        <v>No BB Shifted</v>
      </c>
      <c r="K3" s="108" t="s">
        <v>39111</v>
      </c>
      <c r="L3" s="109" t="str">
        <f>IFERROR(VLOOKUP(D3,DB!A:I,9,0),"")</f>
        <v>Latis</v>
      </c>
    </row>
    <row r="4" spans="1:16383" ht="31.5" customHeight="1">
      <c r="A4" s="104"/>
      <c r="B4" s="103" t="str">
        <f>IFERROR(VLOOKUP(D4,DB!A:K,11,0),"")</f>
        <v/>
      </c>
      <c r="C4" s="105"/>
      <c r="D4" s="103"/>
      <c r="E4" s="106"/>
      <c r="F4" s="107"/>
      <c r="G4" s="77">
        <f ca="1">IFERROR(NOW()-F4,"-")</f>
        <v>45959.059050694443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45959.059050694443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45959.059050694443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45959.059050694443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45959.059050694443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45959.059050694443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45959.059050694443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45959.059050694443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45959.059050694443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45959.059050694443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45959.059050694443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45959.059050694443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45959.059050694443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45959.059050694443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45959.059050694443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45959.059050694443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45959.059050694443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45959.059050694443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45959.059050694443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45959.059050694443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45959.059050694443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45959.059050694443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45959.059050694443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45959.059050694443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45959.059050694443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45959.059050694443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45959.059050694443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45959.059050694443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45959.059050694443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45959.059050694443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45959.059050694443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45959.059050694443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45959.059050694443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45959.059050694443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45959.059050694443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45959.059050694443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45959.059050694443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45959.059050694443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45959.059050694443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45959.059050694443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45959.059050694443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45959.059050694443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45959.059050694443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45959.059050694443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45959.059050694443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45959.059050694443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45959.059050694443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45959.059050694443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45959.059050694443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45959.059050694443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45959.059050694443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45959.059050694443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45959.059050694443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45959.059050694443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45959.059050694443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45959.059050694443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45959.059050694443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45959.059050694443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45959.059050694443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45959.059050694443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45959.059050694443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45959.059050694443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45959.059050694443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45959.059050694443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45959.059050694443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45959.059050694443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45959.059050694443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45959.059050694443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45959.059050694443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45959.059050694443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45959.059050694443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45959.059050694443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45959.059050694443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45959.059050694443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45959.059050694443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45959.059050694443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45959.059050694443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45959.059050694443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45959.059050694443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45959.059050694443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45959.059050694443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45959.059050694443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45959.059050694443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45959.059050694443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45959.059050694443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45959.059050694443</v>
      </c>
      <c r="H89" s="107"/>
      <c r="I89" s="103" t="str">
        <f>IFERROR(VLOOKUP(D89,DB!A:F,6,0),"")</f>
        <v/>
      </c>
      <c r="J89" s="102" t="str">
        <f>IFERROR(VLOOKUP(D89,DB!A:G,7,0),"")</f>
        <v/>
      </c>
      <c r="K89" s="108"/>
      <c r="L89" s="109" t="str">
        <f>IFERROR(VLOOKUP(D89,DB!A:I,9,0),"")</f>
        <v/>
      </c>
    </row>
  </sheetData>
  <dataValidations count="2">
    <dataValidation allowBlank="1" showInputMessage="1" showErrorMessage="1" sqref="E1" xr:uid="{380493DB-286A-4683-AF55-C78F04945A49}"/>
    <dataValidation type="list" allowBlank="1" showInputMessage="1" showErrorMessage="1" sqref="E2 E3:E8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2025-10-28T22:26:20Z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